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  <sheet name="Foglio1" sheetId="6" r:id="rId6"/>
  </sheets>
  <definedNames/>
  <calcPr fullCalcOnLoad="1"/>
</workbook>
</file>

<file path=xl/sharedStrings.xml><?xml version="1.0" encoding="utf-8"?>
<sst xmlns="http://schemas.openxmlformats.org/spreadsheetml/2006/main" count="233" uniqueCount="208">
  <si>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</si>
  <si>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</si>
  <si>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</si>
  <si>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</si>
  <si>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</si>
  <si>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</si>
  <si>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</si>
  <si>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</si>
  <si>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</si>
  <si>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</si>
  <si>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</si>
  <si>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</si>
  <si>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</si>
  <si>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</si>
  <si>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</si>
  <si>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</si>
  <si>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</si>
  <si>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</si>
  <si>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</si>
  <si>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</si>
  <si>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Liceo Statale   "G. Agnesi"</t>
  </si>
  <si>
    <t>20136 MILANO (MI) VIA TABACCHI, 17/19 C.F. 80126210154 C.M. MIPM03000T</t>
  </si>
  <si>
    <t>FatPAM 06/E del 02/02/2018</t>
  </si>
  <si>
    <t>FatPAM 057E del 02/02/2018</t>
  </si>
  <si>
    <t>E 3 del 04/01/2018</t>
  </si>
  <si>
    <t>FATTPA 320_17 del 17/11/2017</t>
  </si>
  <si>
    <t>180148/E del 09/01/2018</t>
  </si>
  <si>
    <t>8Z00933239 del 06/12/2017</t>
  </si>
  <si>
    <t>8PA del 29/12/2017</t>
  </si>
  <si>
    <t>10465593 del 30/11/2017</t>
  </si>
  <si>
    <t>8Z00002915 del 09/01/2018</t>
  </si>
  <si>
    <t>8Z00005117 del 09/01/2018</t>
  </si>
  <si>
    <t>8Z00003498 del 09/01/2018</t>
  </si>
  <si>
    <t>E15 del 16/01/2018</t>
  </si>
  <si>
    <t>20184E01480 del 17/01/2018</t>
  </si>
  <si>
    <t>FATTPA 26_18 del 22/01/2018</t>
  </si>
  <si>
    <t>0676793 del 25/01/2018</t>
  </si>
  <si>
    <t>2018001310 del 12/02/2018</t>
  </si>
  <si>
    <t>2018001309 del 12/02/2018</t>
  </si>
  <si>
    <t>2018001308 del 12/02/2018</t>
  </si>
  <si>
    <t>2018001307 del 12/02/2018</t>
  </si>
  <si>
    <t>2018001306 del 12/02/2018</t>
  </si>
  <si>
    <t>47/F del 09/02/2018</t>
  </si>
  <si>
    <t>FATTPA 46_18 del 09/02/2018</t>
  </si>
  <si>
    <t>FatPAM 07/E del 15/02/2018</t>
  </si>
  <si>
    <t>2/001 del 09/02/2018</t>
  </si>
  <si>
    <t>476 del 13/02/2018</t>
  </si>
  <si>
    <t>03PA/18 del 13/02/2018</t>
  </si>
  <si>
    <t>02PA/18 del 13/02/2018</t>
  </si>
  <si>
    <t>FatPAM 17/E del 27/02/2018</t>
  </si>
  <si>
    <t>FatPAM 16/E del 27/02/2018</t>
  </si>
  <si>
    <t>930/PA del 31/12/2017</t>
  </si>
  <si>
    <t>18-0064 del 31/01/2018</t>
  </si>
  <si>
    <t>8718055348 del 20/02/2018</t>
  </si>
  <si>
    <t>8718055882 del 20/02/2018</t>
  </si>
  <si>
    <t>8Z00053555 del 06/02/2018</t>
  </si>
  <si>
    <t>109/PA del 28/02/2018</t>
  </si>
  <si>
    <t>57/PA del 31/01/2018</t>
  </si>
  <si>
    <t>89/2018 del 22/01/2018</t>
  </si>
  <si>
    <t>7X00508661 del 14/02/2018</t>
  </si>
  <si>
    <t>20184E07284 del 02/03/2018</t>
  </si>
  <si>
    <t>20184E03655 del 01/02/2018</t>
  </si>
  <si>
    <t>8 del 31/01/2018</t>
  </si>
  <si>
    <t>23 del 28/02/2018</t>
  </si>
  <si>
    <t>20184E06763 del 02/03/2018</t>
  </si>
  <si>
    <t>95/f del 26/03/2018</t>
  </si>
  <si>
    <t>96/F del 26/03/2018</t>
  </si>
  <si>
    <t>97/F del 26/03/2018</t>
  </si>
  <si>
    <t>98/F del 26/03/2018</t>
  </si>
  <si>
    <t>FatPAM 36/E del 26/03/2018</t>
  </si>
  <si>
    <t>0010001196 del 28/02/2018</t>
  </si>
  <si>
    <t>0010001195 del 28/02/2018</t>
  </si>
  <si>
    <t>1890000028 del 28/02/2018</t>
  </si>
  <si>
    <t>124 del 30/11/2017</t>
  </si>
  <si>
    <t>138 del 29/12/2017</t>
  </si>
  <si>
    <t>8718098195 del 21/03/2018</t>
  </si>
  <si>
    <t>8Z00143966 del 08/03/2018</t>
  </si>
  <si>
    <t>8Z00142744 del 08/03/2018</t>
  </si>
  <si>
    <t>8Z00140200 del 08/03/2018</t>
  </si>
  <si>
    <t>301880024692 del 14/03/2018</t>
  </si>
  <si>
    <t>301880024682 del 14/03/2018</t>
  </si>
  <si>
    <t>301880024683 del 14/03/2018</t>
  </si>
  <si>
    <t>301880024691 del 14/03/2018</t>
  </si>
  <si>
    <t>301880024690 del 14/03/2018</t>
  </si>
  <si>
    <t>FatPAM 38/E del 06/04/2018</t>
  </si>
  <si>
    <t>89M del 30/03/2018</t>
  </si>
  <si>
    <t>20184E10340 del 04/04/2018</t>
  </si>
  <si>
    <t>0000012/PA del 02/03/2018</t>
  </si>
  <si>
    <t>140 del 12/04/2018</t>
  </si>
  <si>
    <t>2611555 del 22/03/2018</t>
  </si>
  <si>
    <t>00879/18 del 11/04/2018</t>
  </si>
  <si>
    <t>46 del 30/03/2018</t>
  </si>
  <si>
    <t>133 del 09/04/2018</t>
  </si>
  <si>
    <t>36 del 16/04/2018</t>
  </si>
  <si>
    <t>23/PA del 17/04/2018</t>
  </si>
  <si>
    <t>3 del 13/04/2018</t>
  </si>
  <si>
    <t>168 del 23/04/2018</t>
  </si>
  <si>
    <t>D-19/2018 del 06/03/2018</t>
  </si>
  <si>
    <t>173 del 24/04/2018</t>
  </si>
  <si>
    <t>Pa/2 del 26/04/2018</t>
  </si>
  <si>
    <t>175 del 26/04/2018</t>
  </si>
  <si>
    <t>198/FE del 18/04/2018</t>
  </si>
  <si>
    <t>39/PA del 20/04/2018</t>
  </si>
  <si>
    <t>47/PA del 20/04/2018</t>
  </si>
  <si>
    <t>50/PA del 20/04/2018</t>
  </si>
  <si>
    <t>301880024686 del 14/03/2018</t>
  </si>
  <si>
    <t>301880023173 del 09/03/2018</t>
  </si>
  <si>
    <t>301880023176 del 09/03/2018</t>
  </si>
  <si>
    <t>301880023178 del 09/03/2018</t>
  </si>
  <si>
    <t>301880024689 del 14/03/2018</t>
  </si>
  <si>
    <t>301880024685 del 14/03/2018</t>
  </si>
  <si>
    <t>301880024687 del 14/03/2018</t>
  </si>
  <si>
    <t>301880024688 del 14/03/2018</t>
  </si>
  <si>
    <t>258/PA del 30/04/2018</t>
  </si>
  <si>
    <t>266/PA del 30/04/2018</t>
  </si>
  <si>
    <t>56/PA del 02/05/2018</t>
  </si>
  <si>
    <t>61/PA del 02/05/2018</t>
  </si>
  <si>
    <t>183 del 30/04/2018</t>
  </si>
  <si>
    <t>8/PA del 02/05/2018</t>
  </si>
  <si>
    <t>FATTPA 120_18 del 18/04/2018</t>
  </si>
  <si>
    <t>7X01761418 del 16/04/2018</t>
  </si>
  <si>
    <t>8Z00192713 del 06/04/2018</t>
  </si>
  <si>
    <t>PA 6 del 19/05/2018</t>
  </si>
  <si>
    <t>8718154209 del 11/05/2018</t>
  </si>
  <si>
    <t>8718154210 del 11/05/2018</t>
  </si>
  <si>
    <t>8718154211 del 11/05/2018</t>
  </si>
  <si>
    <t>E 20 del 20/05/2018</t>
  </si>
  <si>
    <t>11/001 del 07/05/2018</t>
  </si>
  <si>
    <t>8718183711 del 29/05/2018</t>
  </si>
  <si>
    <t>8Z00297866 del 09/05/2018</t>
  </si>
  <si>
    <t>8Z00297455 del 09/05/2018</t>
  </si>
  <si>
    <t>8Z00293711 del 09/05/2018</t>
  </si>
  <si>
    <t>VFE00-335 del 25/05/2018</t>
  </si>
  <si>
    <t>18/1258 del 11/06/2018</t>
  </si>
  <si>
    <t>80 del 31/05/2018</t>
  </si>
  <si>
    <t>59 del 30/04/2018</t>
  </si>
  <si>
    <t>04PA/18 del 29/05/2018</t>
  </si>
  <si>
    <t>FATTPA 8_18 del 15/06/2018</t>
  </si>
  <si>
    <t>20184E17290 del 28/05/2018</t>
  </si>
  <si>
    <t>20184E17412 del 29/05/2018</t>
  </si>
  <si>
    <t>20184E19417 del 11/06/2018</t>
  </si>
  <si>
    <t>8Z00365322 del 06/06/2018</t>
  </si>
  <si>
    <t>121/PA del 15/06/2018</t>
  </si>
  <si>
    <t>359/PA del 31/05/2018</t>
  </si>
  <si>
    <t>FATTPA 184_18 del 07/06/2018</t>
  </si>
  <si>
    <t>459/PA del 30/06/2018</t>
  </si>
  <si>
    <t>3340/2018 del 22/06/2018</t>
  </si>
  <si>
    <t>7X02655366 del 14/06/2018</t>
  </si>
  <si>
    <t>8718220600 del 27/06/2018</t>
  </si>
  <si>
    <t>190/F del 09/07/2018</t>
  </si>
  <si>
    <t>98 del 29/06/2018</t>
  </si>
  <si>
    <t>8Z00445886 del 09/07/2018</t>
  </si>
  <si>
    <t>8Z00448081 del 09/07/2018</t>
  </si>
  <si>
    <t>8Z00450276 del 09/07/2018</t>
  </si>
  <si>
    <t>20184E01481 del 17/01/2018</t>
  </si>
  <si>
    <t>M003885350 del 01/07/2018</t>
  </si>
  <si>
    <t>000001-2018-FE del 26/07/2018</t>
  </si>
  <si>
    <t>20184E22157 del 20/07/2018</t>
  </si>
  <si>
    <t>8718256318 del 26/07/2018</t>
  </si>
  <si>
    <t>M005237581 del 01/08/2018</t>
  </si>
  <si>
    <t>113 del 31/07/2018</t>
  </si>
  <si>
    <t>8Z00499169 del 06/08/2018</t>
  </si>
  <si>
    <t>A18PAS0009058 del 31/07/2018</t>
  </si>
  <si>
    <t>7X03443931 del 14/08/2018</t>
  </si>
  <si>
    <t>3047 del 10/09/2018</t>
  </si>
  <si>
    <t>M006816979 del 01/09/2018</t>
  </si>
  <si>
    <t>31/001 del 20/08/2018</t>
  </si>
  <si>
    <t>0010006033 del 30/09/2018</t>
  </si>
  <si>
    <t>08PA/18 del 18/09/2018</t>
  </si>
  <si>
    <t>4891/2018 del 17/09/2018</t>
  </si>
  <si>
    <t>8Z00607719 del 10/09/2018</t>
  </si>
  <si>
    <t>8Z00607845 del 10/09/2018</t>
  </si>
  <si>
    <t>8Z00609204 del 10/09/2018</t>
  </si>
  <si>
    <t>1953 del 02/10/2018</t>
  </si>
  <si>
    <t>02129/18 del 12/09/2018</t>
  </si>
  <si>
    <t>123 del 31/08/2018</t>
  </si>
  <si>
    <t>45229/C del 10/10/2018</t>
  </si>
  <si>
    <t>M009635558 del 01/10/2018</t>
  </si>
  <si>
    <t>11PA/18 del 09/10/2018</t>
  </si>
  <si>
    <t>129 del 28/09/2018</t>
  </si>
  <si>
    <t>7X04619643 del 12/10/2018</t>
  </si>
  <si>
    <t>02350/18 del 17/10/2018</t>
  </si>
  <si>
    <t>23/PA del 18/10/2018</t>
  </si>
  <si>
    <t>8718357788 del 26/10/2018</t>
  </si>
  <si>
    <t>773 del 25/10/2018</t>
  </si>
  <si>
    <t>20184E29974 del 19/10/2018</t>
  </si>
  <si>
    <t>022-061067 del 24/10/2018</t>
  </si>
  <si>
    <t>20184G04365 del 30/10/2018</t>
  </si>
  <si>
    <t>502/26 del 31/10/2018</t>
  </si>
  <si>
    <t>676/PA del 09/11/2018</t>
  </si>
  <si>
    <t>52/001 del 14/11/2018</t>
  </si>
  <si>
    <t>8-ORD. PA del 23/11/2018</t>
  </si>
  <si>
    <t>363 del 19/10/2018</t>
  </si>
  <si>
    <t>8Z00742970 del 09/11/2018</t>
  </si>
  <si>
    <t>8Z00743806 del 09/11/2018</t>
  </si>
  <si>
    <t>8Z00744148 del 09/11/2018</t>
  </si>
  <si>
    <t>12PA/18 del 22/11/2018</t>
  </si>
  <si>
    <t>8718395639 del 28/11/2018</t>
  </si>
  <si>
    <t>M011002524 del 01/11/2018</t>
  </si>
  <si>
    <t>153 del 31/10/2018</t>
  </si>
  <si>
    <t>20184E30862 del 29/10/2018</t>
  </si>
  <si>
    <t>10-ORD. PA del 06/12/2018</t>
  </si>
  <si>
    <t>11-ORD. PA del 06/12/2018</t>
  </si>
  <si>
    <t>12-ORD. PA del 06/12/2018</t>
  </si>
  <si>
    <t>M012821441 del 01/12/2018</t>
  </si>
  <si>
    <t>2/PA del 19/11/2018</t>
  </si>
  <si>
    <t>164 del 30/11/2018</t>
  </si>
  <si>
    <t>8 del 13/12/2018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</si>
</sst>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2018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187</v>
      </c>
      <c r="B10" s="37"/>
      <c r="C10" s="50">
        <f>SUM(C16:D19)</f>
        <v>263386.11999999994</v>
      </c>
      <c r="D10" s="37"/>
      <c r="E10" s="38">
        <f>('Trimestre 1'!H1+'Trimestre 2'!H1+'Trimestre 3'!H1+'Trimestre 4'!H1)/C10</f>
        <v>-22.646658981118676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62</v>
      </c>
      <c r="C16" s="51">
        <f>'Trimestre 1'!B1</f>
        <v>91430.38999999997</v>
      </c>
      <c r="D16" s="52"/>
      <c r="E16" s="51">
        <f>'Trimestre 1'!G1</f>
        <v>-21.90488457940517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61</v>
      </c>
      <c r="C17" s="51">
        <f>'Trimestre 2'!B1</f>
        <v>53747.659999999996</v>
      </c>
      <c r="D17" s="52"/>
      <c r="E17" s="51">
        <f>'Trimestre 2'!G1</f>
        <v>-26.51149203518814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23</v>
      </c>
      <c r="C18" s="51">
        <f>'Trimestre 3'!B1</f>
        <v>24191.31</v>
      </c>
      <c r="D18" s="52"/>
      <c r="E18" s="51">
        <f>'Trimestre 3'!G1</f>
        <v>-25.034794312503124</v>
      </c>
      <c r="F18" s="53"/>
    </row>
    <row r="19" spans="1:6" ht="21.75" customHeight="1" thickBot="1">
      <c r="A19" s="24" t="s">
        <v>18</v>
      </c>
      <c r="B19" s="25">
        <f>'Trimestre 4'!C1</f>
        <v>41</v>
      </c>
      <c r="C19" s="47">
        <f>'Trimestre 4'!B1</f>
        <v>94016.76</v>
      </c>
      <c r="D19" s="49"/>
      <c r="E19" s="47">
        <f>'Trimestre 4'!G1</f>
        <v>-20.54408565026066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91430.38999999997</v>
      </c>
      <c r="C1">
        <f>COUNTA(A4:A203)</f>
        <v>62</v>
      </c>
      <c r="G1" s="20">
        <f>IF(B1&lt;&gt;0,H1/B1,0)</f>
        <v>-21.90488457940517</v>
      </c>
      <c r="H1" s="19">
        <f>SUM(H4:H195)</f>
        <v>-2002772.14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5500</v>
      </c>
      <c r="C4" s="17">
        <v>43166</v>
      </c>
      <c r="D4" s="17">
        <v>43136</v>
      </c>
      <c r="E4" s="17"/>
      <c r="F4" s="17"/>
      <c r="G4" s="1">
        <f>D4-C4-(F4-E4)</f>
        <v>-30</v>
      </c>
      <c r="H4" s="16">
        <f>B4*G4</f>
        <v>-165000</v>
      </c>
    </row>
    <row r="5" spans="1:8" ht="15">
      <c r="A5" s="28" t="s">
        <v>23</v>
      </c>
      <c r="B5" s="16">
        <v>4640</v>
      </c>
      <c r="C5" s="17">
        <v>43167</v>
      </c>
      <c r="D5" s="17">
        <v>43137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-139200</v>
      </c>
    </row>
    <row r="6" spans="1:8" ht="15">
      <c r="A6" s="28" t="s">
        <v>24</v>
      </c>
      <c r="B6" s="16">
        <v>350</v>
      </c>
      <c r="C6" s="17">
        <v>43141</v>
      </c>
      <c r="D6" s="17">
        <v>43139</v>
      </c>
      <c r="E6" s="17"/>
      <c r="F6" s="17"/>
      <c r="G6" s="1">
        <f t="shared" si="0"/>
        <v>-2</v>
      </c>
      <c r="H6" s="16">
        <f t="shared" si="1"/>
        <v>-700</v>
      </c>
    </row>
    <row r="7" spans="1:8" ht="15">
      <c r="A7" s="28" t="s">
        <v>25</v>
      </c>
      <c r="B7" s="16">
        <v>1773</v>
      </c>
      <c r="C7" s="17">
        <v>43092</v>
      </c>
      <c r="D7" s="17">
        <v>43139</v>
      </c>
      <c r="E7" s="17"/>
      <c r="F7" s="17"/>
      <c r="G7" s="1">
        <f t="shared" si="0"/>
        <v>47</v>
      </c>
      <c r="H7" s="16">
        <f t="shared" si="1"/>
        <v>83331</v>
      </c>
    </row>
    <row r="8" spans="1:8" ht="15">
      <c r="A8" s="28" t="s">
        <v>26</v>
      </c>
      <c r="B8" s="16">
        <v>1930</v>
      </c>
      <c r="C8" s="17">
        <v>43140</v>
      </c>
      <c r="D8" s="17">
        <v>43139</v>
      </c>
      <c r="E8" s="17"/>
      <c r="F8" s="17"/>
      <c r="G8" s="1">
        <f t="shared" si="0"/>
        <v>-1</v>
      </c>
      <c r="H8" s="16">
        <f t="shared" si="1"/>
        <v>-1930</v>
      </c>
    </row>
    <row r="9" spans="1:8" ht="15">
      <c r="A9" s="28" t="s">
        <v>27</v>
      </c>
      <c r="B9" s="16">
        <v>70</v>
      </c>
      <c r="C9" s="17">
        <v>43118</v>
      </c>
      <c r="D9" s="17">
        <v>43139</v>
      </c>
      <c r="E9" s="17"/>
      <c r="F9" s="17"/>
      <c r="G9" s="1">
        <f t="shared" si="0"/>
        <v>21</v>
      </c>
      <c r="H9" s="16">
        <f t="shared" si="1"/>
        <v>1470</v>
      </c>
    </row>
    <row r="10" spans="1:8" ht="15">
      <c r="A10" s="28" t="s">
        <v>28</v>
      </c>
      <c r="B10" s="16">
        <v>1170</v>
      </c>
      <c r="C10" s="17">
        <v>43133</v>
      </c>
      <c r="D10" s="17">
        <v>43139</v>
      </c>
      <c r="E10" s="17"/>
      <c r="F10" s="17"/>
      <c r="G10" s="1">
        <f t="shared" si="0"/>
        <v>6</v>
      </c>
      <c r="H10" s="16">
        <f t="shared" si="1"/>
        <v>7020</v>
      </c>
    </row>
    <row r="11" spans="1:8" ht="15">
      <c r="A11" s="28" t="s">
        <v>29</v>
      </c>
      <c r="B11" s="16">
        <v>126.75</v>
      </c>
      <c r="C11" s="17">
        <v>43133</v>
      </c>
      <c r="D11" s="17">
        <v>43139</v>
      </c>
      <c r="E11" s="17"/>
      <c r="F11" s="17"/>
      <c r="G11" s="1">
        <f t="shared" si="0"/>
        <v>6</v>
      </c>
      <c r="H11" s="16">
        <f t="shared" si="1"/>
        <v>760.5</v>
      </c>
    </row>
    <row r="12" spans="1:8" ht="15">
      <c r="A12" s="28" t="s">
        <v>30</v>
      </c>
      <c r="B12" s="16">
        <v>123</v>
      </c>
      <c r="C12" s="17">
        <v>43153</v>
      </c>
      <c r="D12" s="17">
        <v>43139</v>
      </c>
      <c r="E12" s="17"/>
      <c r="F12" s="17"/>
      <c r="G12" s="1">
        <f t="shared" si="0"/>
        <v>-14</v>
      </c>
      <c r="H12" s="16">
        <f t="shared" si="1"/>
        <v>-1722</v>
      </c>
    </row>
    <row r="13" spans="1:8" ht="15">
      <c r="A13" s="28" t="s">
        <v>31</v>
      </c>
      <c r="B13" s="16">
        <v>0.06</v>
      </c>
      <c r="C13" s="17">
        <v>43153</v>
      </c>
      <c r="D13" s="17">
        <v>43139</v>
      </c>
      <c r="E13" s="17"/>
      <c r="F13" s="17"/>
      <c r="G13" s="1">
        <f t="shared" si="0"/>
        <v>-14</v>
      </c>
      <c r="H13" s="16">
        <f t="shared" si="1"/>
        <v>-0.84</v>
      </c>
    </row>
    <row r="14" spans="1:8" ht="15">
      <c r="A14" s="28" t="s">
        <v>32</v>
      </c>
      <c r="B14" s="16">
        <v>83</v>
      </c>
      <c r="C14" s="17">
        <v>43184</v>
      </c>
      <c r="D14" s="17">
        <v>43139</v>
      </c>
      <c r="E14" s="17"/>
      <c r="F14" s="17"/>
      <c r="G14" s="1">
        <f t="shared" si="0"/>
        <v>-45</v>
      </c>
      <c r="H14" s="16">
        <f t="shared" si="1"/>
        <v>-3735</v>
      </c>
    </row>
    <row r="15" spans="1:8" ht="15">
      <c r="A15" s="28" t="s">
        <v>33</v>
      </c>
      <c r="B15" s="16">
        <v>1674</v>
      </c>
      <c r="C15" s="17">
        <v>43153</v>
      </c>
      <c r="D15" s="17">
        <v>43139</v>
      </c>
      <c r="E15" s="17"/>
      <c r="F15" s="17"/>
      <c r="G15" s="1">
        <f t="shared" si="0"/>
        <v>-14</v>
      </c>
      <c r="H15" s="16">
        <f t="shared" si="1"/>
        <v>-23436</v>
      </c>
    </row>
    <row r="16" spans="1:8" ht="15">
      <c r="A16" s="28" t="s">
        <v>34</v>
      </c>
      <c r="B16" s="16">
        <v>1440</v>
      </c>
      <c r="C16" s="17">
        <v>43156</v>
      </c>
      <c r="D16" s="17">
        <v>43139</v>
      </c>
      <c r="E16" s="17"/>
      <c r="F16" s="17"/>
      <c r="G16" s="1">
        <f t="shared" si="0"/>
        <v>-17</v>
      </c>
      <c r="H16" s="16">
        <f t="shared" si="1"/>
        <v>-24480</v>
      </c>
    </row>
    <row r="17" spans="1:8" ht="15">
      <c r="A17" s="28" t="s">
        <v>35</v>
      </c>
      <c r="B17" s="16">
        <v>735</v>
      </c>
      <c r="C17" s="17">
        <v>43156</v>
      </c>
      <c r="D17" s="17">
        <v>43139</v>
      </c>
      <c r="E17" s="17"/>
      <c r="F17" s="17"/>
      <c r="G17" s="1">
        <f t="shared" si="0"/>
        <v>-17</v>
      </c>
      <c r="H17" s="16">
        <f t="shared" si="1"/>
        <v>-12495</v>
      </c>
    </row>
    <row r="18" spans="1:8" ht="15">
      <c r="A18" s="28" t="s">
        <v>36</v>
      </c>
      <c r="B18" s="16">
        <v>126.75</v>
      </c>
      <c r="C18" s="17">
        <v>43174</v>
      </c>
      <c r="D18" s="17">
        <v>43144</v>
      </c>
      <c r="E18" s="17"/>
      <c r="F18" s="17"/>
      <c r="G18" s="1">
        <f t="shared" si="0"/>
        <v>-30</v>
      </c>
      <c r="H18" s="16">
        <f t="shared" si="1"/>
        <v>-3802.5</v>
      </c>
    </row>
    <row r="19" spans="1:8" ht="15">
      <c r="A19" s="28" t="s">
        <v>37</v>
      </c>
      <c r="B19" s="16">
        <v>5.5</v>
      </c>
      <c r="C19" s="17">
        <v>43174</v>
      </c>
      <c r="D19" s="17">
        <v>43144</v>
      </c>
      <c r="E19" s="17"/>
      <c r="F19" s="17"/>
      <c r="G19" s="1">
        <f t="shared" si="0"/>
        <v>-30</v>
      </c>
      <c r="H19" s="16">
        <f t="shared" si="1"/>
        <v>-165</v>
      </c>
    </row>
    <row r="20" spans="1:8" ht="15">
      <c r="A20" s="28" t="s">
        <v>38</v>
      </c>
      <c r="B20" s="16">
        <v>11</v>
      </c>
      <c r="C20" s="17">
        <v>43174</v>
      </c>
      <c r="D20" s="17">
        <v>43144</v>
      </c>
      <c r="E20" s="17"/>
      <c r="F20" s="17"/>
      <c r="G20" s="1">
        <f t="shared" si="0"/>
        <v>-30</v>
      </c>
      <c r="H20" s="16">
        <f t="shared" si="1"/>
        <v>-330</v>
      </c>
    </row>
    <row r="21" spans="1:8" ht="15">
      <c r="A21" s="28" t="s">
        <v>39</v>
      </c>
      <c r="B21" s="16">
        <v>11</v>
      </c>
      <c r="C21" s="17">
        <v>43174</v>
      </c>
      <c r="D21" s="17">
        <v>43144</v>
      </c>
      <c r="E21" s="17"/>
      <c r="F21" s="17"/>
      <c r="G21" s="1">
        <f t="shared" si="0"/>
        <v>-30</v>
      </c>
      <c r="H21" s="16">
        <f t="shared" si="1"/>
        <v>-330</v>
      </c>
    </row>
    <row r="22" spans="1:8" ht="15">
      <c r="A22" s="28" t="s">
        <v>40</v>
      </c>
      <c r="B22" s="16">
        <v>258.5</v>
      </c>
      <c r="C22" s="17">
        <v>43174</v>
      </c>
      <c r="D22" s="17">
        <v>43144</v>
      </c>
      <c r="E22" s="17"/>
      <c r="F22" s="17"/>
      <c r="G22" s="1">
        <f t="shared" si="0"/>
        <v>-30</v>
      </c>
      <c r="H22" s="16">
        <f t="shared" si="1"/>
        <v>-7755</v>
      </c>
    </row>
    <row r="23" spans="1:8" ht="15">
      <c r="A23" s="28" t="s">
        <v>41</v>
      </c>
      <c r="B23" s="16">
        <v>6572.5</v>
      </c>
      <c r="C23" s="17">
        <v>43174</v>
      </c>
      <c r="D23" s="17">
        <v>43144</v>
      </c>
      <c r="E23" s="17"/>
      <c r="F23" s="17"/>
      <c r="G23" s="1">
        <f t="shared" si="0"/>
        <v>-30</v>
      </c>
      <c r="H23" s="16">
        <f t="shared" si="1"/>
        <v>-197175</v>
      </c>
    </row>
    <row r="24" spans="1:8" ht="15">
      <c r="A24" s="28" t="s">
        <v>42</v>
      </c>
      <c r="B24" s="16">
        <v>4590</v>
      </c>
      <c r="C24" s="17">
        <v>43173</v>
      </c>
      <c r="D24" s="17">
        <v>43144</v>
      </c>
      <c r="E24" s="17"/>
      <c r="F24" s="17"/>
      <c r="G24" s="1">
        <f t="shared" si="0"/>
        <v>-29</v>
      </c>
      <c r="H24" s="16">
        <f t="shared" si="1"/>
        <v>-133110</v>
      </c>
    </row>
    <row r="25" spans="1:8" ht="15">
      <c r="A25" s="28" t="s">
        <v>43</v>
      </c>
      <c r="B25" s="16">
        <v>638</v>
      </c>
      <c r="C25" s="17">
        <v>43173</v>
      </c>
      <c r="D25" s="17">
        <v>43144</v>
      </c>
      <c r="E25" s="17"/>
      <c r="F25" s="17"/>
      <c r="G25" s="1">
        <f t="shared" si="0"/>
        <v>-29</v>
      </c>
      <c r="H25" s="16">
        <f t="shared" si="1"/>
        <v>-18502</v>
      </c>
    </row>
    <row r="26" spans="1:8" ht="15">
      <c r="A26" s="28" t="s">
        <v>44</v>
      </c>
      <c r="B26" s="16">
        <v>4000</v>
      </c>
      <c r="C26" s="17">
        <v>43176</v>
      </c>
      <c r="D26" s="17">
        <v>43146</v>
      </c>
      <c r="E26" s="17"/>
      <c r="F26" s="17"/>
      <c r="G26" s="1">
        <f t="shared" si="0"/>
        <v>-30</v>
      </c>
      <c r="H26" s="16">
        <f t="shared" si="1"/>
        <v>-120000</v>
      </c>
    </row>
    <row r="27" spans="1:8" ht="15">
      <c r="A27" s="28" t="s">
        <v>45</v>
      </c>
      <c r="B27" s="16">
        <v>270</v>
      </c>
      <c r="C27" s="17">
        <v>43176</v>
      </c>
      <c r="D27" s="17">
        <v>43146</v>
      </c>
      <c r="E27" s="17"/>
      <c r="F27" s="17"/>
      <c r="G27" s="1">
        <f t="shared" si="0"/>
        <v>-30</v>
      </c>
      <c r="H27" s="16">
        <f t="shared" si="1"/>
        <v>-8100</v>
      </c>
    </row>
    <row r="28" spans="1:8" ht="15">
      <c r="A28" s="28" t="s">
        <v>46</v>
      </c>
      <c r="B28" s="16">
        <v>170</v>
      </c>
      <c r="C28" s="17">
        <v>43175</v>
      </c>
      <c r="D28" s="17">
        <v>43146</v>
      </c>
      <c r="E28" s="17"/>
      <c r="F28" s="17"/>
      <c r="G28" s="1">
        <f t="shared" si="0"/>
        <v>-29</v>
      </c>
      <c r="H28" s="16">
        <f t="shared" si="1"/>
        <v>-4930</v>
      </c>
    </row>
    <row r="29" spans="1:8" ht="15">
      <c r="A29" s="28" t="s">
        <v>47</v>
      </c>
      <c r="B29" s="16">
        <v>2370</v>
      </c>
      <c r="C29" s="17">
        <v>43180</v>
      </c>
      <c r="D29" s="17">
        <v>43150</v>
      </c>
      <c r="E29" s="17"/>
      <c r="F29" s="17"/>
      <c r="G29" s="1">
        <f t="shared" si="0"/>
        <v>-30</v>
      </c>
      <c r="H29" s="16">
        <f t="shared" si="1"/>
        <v>-71100</v>
      </c>
    </row>
    <row r="30" spans="1:8" ht="15">
      <c r="A30" s="28" t="s">
        <v>48</v>
      </c>
      <c r="B30" s="16">
        <v>730</v>
      </c>
      <c r="C30" s="17">
        <v>43180</v>
      </c>
      <c r="D30" s="17">
        <v>43150</v>
      </c>
      <c r="E30" s="17"/>
      <c r="F30" s="17"/>
      <c r="G30" s="1">
        <f t="shared" si="0"/>
        <v>-30</v>
      </c>
      <c r="H30" s="16">
        <f t="shared" si="1"/>
        <v>-21900</v>
      </c>
    </row>
    <row r="31" spans="1:8" ht="15">
      <c r="A31" s="28" t="s">
        <v>49</v>
      </c>
      <c r="B31" s="16">
        <v>3572</v>
      </c>
      <c r="C31" s="17">
        <v>43190</v>
      </c>
      <c r="D31" s="17">
        <v>43160</v>
      </c>
      <c r="E31" s="17"/>
      <c r="F31" s="17"/>
      <c r="G31" s="1">
        <f t="shared" si="0"/>
        <v>-30</v>
      </c>
      <c r="H31" s="16">
        <f t="shared" si="1"/>
        <v>-107160</v>
      </c>
    </row>
    <row r="32" spans="1:8" ht="15">
      <c r="A32" s="28" t="s">
        <v>50</v>
      </c>
      <c r="B32" s="16">
        <v>4584</v>
      </c>
      <c r="C32" s="17">
        <v>43190</v>
      </c>
      <c r="D32" s="17">
        <v>43160</v>
      </c>
      <c r="E32" s="17"/>
      <c r="F32" s="17"/>
      <c r="G32" s="1">
        <f t="shared" si="0"/>
        <v>-30</v>
      </c>
      <c r="H32" s="16">
        <f t="shared" si="1"/>
        <v>-137520</v>
      </c>
    </row>
    <row r="33" spans="1:8" ht="15">
      <c r="A33" s="28" t="s">
        <v>51</v>
      </c>
      <c r="B33" s="16">
        <v>2818.4</v>
      </c>
      <c r="C33" s="17">
        <v>43140</v>
      </c>
      <c r="D33" s="17">
        <v>43164</v>
      </c>
      <c r="E33" s="17"/>
      <c r="F33" s="17"/>
      <c r="G33" s="1">
        <f t="shared" si="0"/>
        <v>24</v>
      </c>
      <c r="H33" s="16">
        <f t="shared" si="1"/>
        <v>67641.6</v>
      </c>
    </row>
    <row r="34" spans="1:8" ht="15">
      <c r="A34" s="28" t="s">
        <v>52</v>
      </c>
      <c r="B34" s="16">
        <v>214</v>
      </c>
      <c r="C34" s="17">
        <v>43175</v>
      </c>
      <c r="D34" s="17">
        <v>43164</v>
      </c>
      <c r="E34" s="17"/>
      <c r="F34" s="17"/>
      <c r="G34" s="1">
        <f t="shared" si="0"/>
        <v>-11</v>
      </c>
      <c r="H34" s="16">
        <f t="shared" si="1"/>
        <v>-2354</v>
      </c>
    </row>
    <row r="35" spans="1:8" ht="15">
      <c r="A35" s="28" t="s">
        <v>53</v>
      </c>
      <c r="B35" s="16">
        <v>173.2</v>
      </c>
      <c r="C35" s="17">
        <v>43183</v>
      </c>
      <c r="D35" s="17">
        <v>43164</v>
      </c>
      <c r="E35" s="17"/>
      <c r="F35" s="17"/>
      <c r="G35" s="1">
        <f t="shared" si="0"/>
        <v>-19</v>
      </c>
      <c r="H35" s="16">
        <f t="shared" si="1"/>
        <v>-3290.7999999999997</v>
      </c>
    </row>
    <row r="36" spans="1:8" ht="15">
      <c r="A36" s="28" t="s">
        <v>54</v>
      </c>
      <c r="B36" s="16">
        <v>69.52</v>
      </c>
      <c r="C36" s="17">
        <v>43183</v>
      </c>
      <c r="D36" s="17">
        <v>43164</v>
      </c>
      <c r="E36" s="17"/>
      <c r="F36" s="17"/>
      <c r="G36" s="1">
        <f t="shared" si="0"/>
        <v>-19</v>
      </c>
      <c r="H36" s="16">
        <f t="shared" si="1"/>
        <v>-1320.8799999999999</v>
      </c>
    </row>
    <row r="37" spans="1:8" ht="15">
      <c r="A37" s="28" t="s">
        <v>55</v>
      </c>
      <c r="B37" s="16">
        <v>75.09</v>
      </c>
      <c r="C37" s="17">
        <v>43183</v>
      </c>
      <c r="D37" s="17">
        <v>43164</v>
      </c>
      <c r="E37" s="17"/>
      <c r="F37" s="17"/>
      <c r="G37" s="1">
        <f t="shared" si="0"/>
        <v>-19</v>
      </c>
      <c r="H37" s="16">
        <f t="shared" si="1"/>
        <v>-1426.71</v>
      </c>
    </row>
    <row r="38" spans="1:8" ht="15">
      <c r="A38" s="28" t="s">
        <v>56</v>
      </c>
      <c r="B38" s="16">
        <v>5990</v>
      </c>
      <c r="C38" s="17">
        <v>43194</v>
      </c>
      <c r="D38" s="17">
        <v>43164</v>
      </c>
      <c r="E38" s="17"/>
      <c r="F38" s="17"/>
      <c r="G38" s="1">
        <f t="shared" si="0"/>
        <v>-30</v>
      </c>
      <c r="H38" s="16">
        <f t="shared" si="1"/>
        <v>-179700</v>
      </c>
    </row>
    <row r="39" spans="1:8" ht="15">
      <c r="A39" s="28" t="s">
        <v>57</v>
      </c>
      <c r="B39" s="16">
        <v>4340</v>
      </c>
      <c r="C39" s="17">
        <v>43170</v>
      </c>
      <c r="D39" s="17">
        <v>43164</v>
      </c>
      <c r="E39" s="17"/>
      <c r="F39" s="17"/>
      <c r="G39" s="1">
        <f t="shared" si="0"/>
        <v>-6</v>
      </c>
      <c r="H39" s="16">
        <f t="shared" si="1"/>
        <v>-26040</v>
      </c>
    </row>
    <row r="40" spans="1:8" ht="15">
      <c r="A40" s="28" t="s">
        <v>58</v>
      </c>
      <c r="B40" s="16">
        <v>2214</v>
      </c>
      <c r="C40" s="17">
        <v>43168</v>
      </c>
      <c r="D40" s="17">
        <v>43164</v>
      </c>
      <c r="E40" s="17"/>
      <c r="F40" s="17"/>
      <c r="G40" s="1">
        <f t="shared" si="0"/>
        <v>-4</v>
      </c>
      <c r="H40" s="16">
        <f t="shared" si="1"/>
        <v>-8856</v>
      </c>
    </row>
    <row r="41" spans="1:8" ht="15">
      <c r="A41" s="28" t="s">
        <v>59</v>
      </c>
      <c r="B41" s="16">
        <v>198.68</v>
      </c>
      <c r="C41" s="17">
        <v>43184</v>
      </c>
      <c r="D41" s="17">
        <v>43164</v>
      </c>
      <c r="E41" s="17"/>
      <c r="F41" s="17"/>
      <c r="G41" s="1">
        <f t="shared" si="0"/>
        <v>-20</v>
      </c>
      <c r="H41" s="16">
        <f t="shared" si="1"/>
        <v>-3973.6000000000004</v>
      </c>
    </row>
    <row r="42" spans="1:8" ht="15">
      <c r="A42" s="28" t="s">
        <v>60</v>
      </c>
      <c r="B42" s="16">
        <v>123.39</v>
      </c>
      <c r="C42" s="17">
        <v>43197</v>
      </c>
      <c r="D42" s="17">
        <v>43173</v>
      </c>
      <c r="E42" s="17"/>
      <c r="F42" s="17"/>
      <c r="G42" s="1">
        <f t="shared" si="0"/>
        <v>-24</v>
      </c>
      <c r="H42" s="16">
        <f t="shared" si="1"/>
        <v>-2961.36</v>
      </c>
    </row>
    <row r="43" spans="1:8" ht="15">
      <c r="A43" s="28" t="s">
        <v>61</v>
      </c>
      <c r="B43" s="16">
        <v>180</v>
      </c>
      <c r="C43" s="17">
        <v>43168</v>
      </c>
      <c r="D43" s="17">
        <v>43182</v>
      </c>
      <c r="E43" s="17"/>
      <c r="F43" s="17"/>
      <c r="G43" s="1">
        <f t="shared" si="0"/>
        <v>14</v>
      </c>
      <c r="H43" s="16">
        <f t="shared" si="1"/>
        <v>2520</v>
      </c>
    </row>
    <row r="44" spans="1:8" ht="15">
      <c r="A44" s="28" t="s">
        <v>62</v>
      </c>
      <c r="B44" s="16">
        <v>680</v>
      </c>
      <c r="C44" s="17">
        <v>43194</v>
      </c>
      <c r="D44" s="17">
        <v>43182</v>
      </c>
      <c r="E44" s="17"/>
      <c r="F44" s="17"/>
      <c r="G44" s="1">
        <f t="shared" si="0"/>
        <v>-12</v>
      </c>
      <c r="H44" s="16">
        <f t="shared" si="1"/>
        <v>-8160</v>
      </c>
    </row>
    <row r="45" spans="1:8" ht="15">
      <c r="A45" s="28" t="s">
        <v>63</v>
      </c>
      <c r="B45" s="16">
        <v>680</v>
      </c>
      <c r="C45" s="17">
        <v>43194</v>
      </c>
      <c r="D45" s="17">
        <v>43182</v>
      </c>
      <c r="E45" s="17"/>
      <c r="F45" s="17"/>
      <c r="G45" s="1">
        <f t="shared" si="0"/>
        <v>-12</v>
      </c>
      <c r="H45" s="16">
        <f t="shared" si="1"/>
        <v>-8160</v>
      </c>
    </row>
    <row r="46" spans="1:8" ht="15">
      <c r="A46" s="28" t="s">
        <v>64</v>
      </c>
      <c r="B46" s="16">
        <v>480.77</v>
      </c>
      <c r="C46" s="17">
        <v>43197</v>
      </c>
      <c r="D46" s="17">
        <v>43182</v>
      </c>
      <c r="E46" s="17"/>
      <c r="F46" s="17"/>
      <c r="G46" s="1">
        <f t="shared" si="0"/>
        <v>-15</v>
      </c>
      <c r="H46" s="16">
        <f t="shared" si="1"/>
        <v>-7211.549999999999</v>
      </c>
    </row>
    <row r="47" spans="1:8" ht="15">
      <c r="A47" s="28" t="s">
        <v>65</v>
      </c>
      <c r="B47" s="16">
        <v>1570</v>
      </c>
      <c r="C47" s="17">
        <v>43215</v>
      </c>
      <c r="D47" s="17">
        <v>43185</v>
      </c>
      <c r="E47" s="17"/>
      <c r="F47" s="17"/>
      <c r="G47" s="1">
        <f t="shared" si="0"/>
        <v>-30</v>
      </c>
      <c r="H47" s="16">
        <f t="shared" si="1"/>
        <v>-47100</v>
      </c>
    </row>
    <row r="48" spans="1:8" ht="15">
      <c r="A48" s="28" t="s">
        <v>66</v>
      </c>
      <c r="B48" s="16">
        <v>3217</v>
      </c>
      <c r="C48" s="17">
        <v>43215</v>
      </c>
      <c r="D48" s="17">
        <v>43185</v>
      </c>
      <c r="E48" s="17"/>
      <c r="F48" s="17"/>
      <c r="G48" s="1">
        <f t="shared" si="0"/>
        <v>-30</v>
      </c>
      <c r="H48" s="16">
        <f t="shared" si="1"/>
        <v>-96510</v>
      </c>
    </row>
    <row r="49" spans="1:8" ht="15">
      <c r="A49" s="28" t="s">
        <v>67</v>
      </c>
      <c r="B49" s="16">
        <v>10000</v>
      </c>
      <c r="C49" s="17">
        <v>43215</v>
      </c>
      <c r="D49" s="17">
        <v>43185</v>
      </c>
      <c r="E49" s="17"/>
      <c r="F49" s="17"/>
      <c r="G49" s="1">
        <f t="shared" si="0"/>
        <v>-30</v>
      </c>
      <c r="H49" s="16">
        <f t="shared" si="1"/>
        <v>-300000</v>
      </c>
    </row>
    <row r="50" spans="1:8" ht="15">
      <c r="A50" s="28" t="s">
        <v>68</v>
      </c>
      <c r="B50" s="16">
        <v>6800</v>
      </c>
      <c r="C50" s="17">
        <v>43215</v>
      </c>
      <c r="D50" s="17">
        <v>43185</v>
      </c>
      <c r="E50" s="17"/>
      <c r="F50" s="17"/>
      <c r="G50" s="1">
        <f t="shared" si="0"/>
        <v>-30</v>
      </c>
      <c r="H50" s="16">
        <f t="shared" si="1"/>
        <v>-204000</v>
      </c>
    </row>
    <row r="51" spans="1:8" ht="15">
      <c r="A51" s="28" t="s">
        <v>69</v>
      </c>
      <c r="B51" s="16">
        <v>1223</v>
      </c>
      <c r="C51" s="17">
        <v>43216</v>
      </c>
      <c r="D51" s="17">
        <v>43186</v>
      </c>
      <c r="E51" s="17"/>
      <c r="F51" s="17"/>
      <c r="G51" s="1">
        <f t="shared" si="0"/>
        <v>-30</v>
      </c>
      <c r="H51" s="16">
        <f t="shared" si="1"/>
        <v>-36690</v>
      </c>
    </row>
    <row r="52" spans="1:8" ht="15">
      <c r="A52" s="28" t="s">
        <v>70</v>
      </c>
      <c r="B52" s="16">
        <v>112.5</v>
      </c>
      <c r="C52" s="17">
        <v>43194</v>
      </c>
      <c r="D52" s="17">
        <v>43186</v>
      </c>
      <c r="E52" s="17"/>
      <c r="F52" s="17"/>
      <c r="G52" s="1">
        <f t="shared" si="0"/>
        <v>-8</v>
      </c>
      <c r="H52" s="16">
        <f t="shared" si="1"/>
        <v>-900</v>
      </c>
    </row>
    <row r="53" spans="1:8" ht="15">
      <c r="A53" s="28" t="s">
        <v>71</v>
      </c>
      <c r="B53" s="16">
        <v>112.5</v>
      </c>
      <c r="C53" s="17">
        <v>43194</v>
      </c>
      <c r="D53" s="17">
        <v>43186</v>
      </c>
      <c r="E53" s="17"/>
      <c r="F53" s="17"/>
      <c r="G53" s="1">
        <f t="shared" si="0"/>
        <v>-8</v>
      </c>
      <c r="H53" s="16">
        <f t="shared" si="1"/>
        <v>-900</v>
      </c>
    </row>
    <row r="54" spans="1:8" ht="15">
      <c r="A54" s="28" t="s">
        <v>72</v>
      </c>
      <c r="B54" s="16">
        <v>165</v>
      </c>
      <c r="C54" s="17">
        <v>43194</v>
      </c>
      <c r="D54" s="17">
        <v>43186</v>
      </c>
      <c r="E54" s="17"/>
      <c r="F54" s="17"/>
      <c r="G54" s="1">
        <f t="shared" si="0"/>
        <v>-8</v>
      </c>
      <c r="H54" s="16">
        <f t="shared" si="1"/>
        <v>-1320</v>
      </c>
    </row>
    <row r="55" spans="1:8" ht="15">
      <c r="A55" s="28" t="s">
        <v>73</v>
      </c>
      <c r="B55" s="16">
        <v>680</v>
      </c>
      <c r="C55" s="17">
        <v>43194</v>
      </c>
      <c r="D55" s="17">
        <v>43186</v>
      </c>
      <c r="E55" s="17"/>
      <c r="F55" s="17"/>
      <c r="G55" s="1">
        <f t="shared" si="0"/>
        <v>-8</v>
      </c>
      <c r="H55" s="16">
        <f t="shared" si="1"/>
        <v>-5440</v>
      </c>
    </row>
    <row r="56" spans="1:8" ht="15">
      <c r="A56" s="28" t="s">
        <v>74</v>
      </c>
      <c r="B56" s="16">
        <v>680</v>
      </c>
      <c r="C56" s="17">
        <v>43166</v>
      </c>
      <c r="D56" s="17">
        <v>43186</v>
      </c>
      <c r="E56" s="17"/>
      <c r="F56" s="17"/>
      <c r="G56" s="1">
        <f t="shared" si="0"/>
        <v>20</v>
      </c>
      <c r="H56" s="16">
        <f t="shared" si="1"/>
        <v>13600</v>
      </c>
    </row>
    <row r="57" spans="1:8" ht="15">
      <c r="A57" s="28" t="s">
        <v>75</v>
      </c>
      <c r="B57" s="16">
        <v>93.33</v>
      </c>
      <c r="C57" s="17">
        <v>43211</v>
      </c>
      <c r="D57" s="17">
        <v>43186</v>
      </c>
      <c r="E57" s="17"/>
      <c r="F57" s="17"/>
      <c r="G57" s="1">
        <f t="shared" si="0"/>
        <v>-25</v>
      </c>
      <c r="H57" s="16">
        <f t="shared" si="1"/>
        <v>-2333.25</v>
      </c>
    </row>
    <row r="58" spans="1:8" ht="15">
      <c r="A58" s="28" t="s">
        <v>76</v>
      </c>
      <c r="B58" s="16">
        <v>148</v>
      </c>
      <c r="C58" s="17">
        <v>43211</v>
      </c>
      <c r="D58" s="17">
        <v>43186</v>
      </c>
      <c r="E58" s="17"/>
      <c r="F58" s="17"/>
      <c r="G58" s="1">
        <f t="shared" si="0"/>
        <v>-25</v>
      </c>
      <c r="H58" s="16">
        <f t="shared" si="1"/>
        <v>-3700</v>
      </c>
    </row>
    <row r="59" spans="1:8" ht="15">
      <c r="A59" s="28" t="s">
        <v>77</v>
      </c>
      <c r="B59" s="16">
        <v>98</v>
      </c>
      <c r="C59" s="17">
        <v>43216</v>
      </c>
      <c r="D59" s="17">
        <v>43186</v>
      </c>
      <c r="E59" s="17"/>
      <c r="F59" s="17"/>
      <c r="G59" s="1">
        <f t="shared" si="0"/>
        <v>-30</v>
      </c>
      <c r="H59" s="16">
        <f t="shared" si="1"/>
        <v>-2940</v>
      </c>
    </row>
    <row r="60" spans="1:8" ht="15">
      <c r="A60" s="28" t="s">
        <v>78</v>
      </c>
      <c r="B60" s="16">
        <v>66.9</v>
      </c>
      <c r="C60" s="17">
        <v>43211</v>
      </c>
      <c r="D60" s="17">
        <v>43186</v>
      </c>
      <c r="E60" s="17"/>
      <c r="F60" s="17"/>
      <c r="G60" s="1">
        <f t="shared" si="0"/>
        <v>-25</v>
      </c>
      <c r="H60" s="16">
        <f t="shared" si="1"/>
        <v>-1672.5000000000002</v>
      </c>
    </row>
    <row r="61" spans="1:8" ht="15">
      <c r="A61" s="28" t="s">
        <v>79</v>
      </c>
      <c r="B61" s="16">
        <v>129.19</v>
      </c>
      <c r="C61" s="17">
        <v>43211</v>
      </c>
      <c r="D61" s="17">
        <v>43186</v>
      </c>
      <c r="E61" s="17"/>
      <c r="F61" s="17"/>
      <c r="G61" s="1">
        <f t="shared" si="0"/>
        <v>-25</v>
      </c>
      <c r="H61" s="16">
        <f t="shared" si="1"/>
        <v>-3229.75</v>
      </c>
    </row>
    <row r="62" spans="1:8" ht="15">
      <c r="A62" s="28" t="s">
        <v>80</v>
      </c>
      <c r="B62" s="16">
        <v>95.75</v>
      </c>
      <c r="C62" s="17">
        <v>43211</v>
      </c>
      <c r="D62" s="17">
        <v>43186</v>
      </c>
      <c r="E62" s="17"/>
      <c r="F62" s="17"/>
      <c r="G62" s="1">
        <f t="shared" si="0"/>
        <v>-25</v>
      </c>
      <c r="H62" s="16">
        <f t="shared" si="1"/>
        <v>-2393.75</v>
      </c>
    </row>
    <row r="63" spans="1:8" ht="15">
      <c r="A63" s="28" t="s">
        <v>81</v>
      </c>
      <c r="B63" s="16">
        <v>129.67</v>
      </c>
      <c r="C63" s="17">
        <v>43211</v>
      </c>
      <c r="D63" s="17">
        <v>43186</v>
      </c>
      <c r="E63" s="17"/>
      <c r="F63" s="17"/>
      <c r="G63" s="1">
        <f t="shared" si="0"/>
        <v>-25</v>
      </c>
      <c r="H63" s="16">
        <f t="shared" si="1"/>
        <v>-3241.7499999999995</v>
      </c>
    </row>
    <row r="64" spans="1:8" ht="15">
      <c r="A64" s="28" t="s">
        <v>82</v>
      </c>
      <c r="B64" s="16">
        <v>201.68</v>
      </c>
      <c r="C64" s="17">
        <v>43211</v>
      </c>
      <c r="D64" s="17">
        <v>43186</v>
      </c>
      <c r="E64" s="17"/>
      <c r="F64" s="17"/>
      <c r="G64" s="1">
        <f t="shared" si="0"/>
        <v>-25</v>
      </c>
      <c r="H64" s="16">
        <f t="shared" si="1"/>
        <v>-5042</v>
      </c>
    </row>
    <row r="65" spans="1:8" ht="15">
      <c r="A65" s="28" t="s">
        <v>83</v>
      </c>
      <c r="B65" s="16">
        <v>146.76</v>
      </c>
      <c r="C65" s="17">
        <v>43211</v>
      </c>
      <c r="D65" s="17">
        <v>43186</v>
      </c>
      <c r="E65" s="17"/>
      <c r="F65" s="17"/>
      <c r="G65" s="1">
        <f t="shared" si="0"/>
        <v>-25</v>
      </c>
      <c r="H65" s="16">
        <f t="shared" si="1"/>
        <v>-3669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53747.659999999996</v>
      </c>
      <c r="C1">
        <f>COUNTA(A4:A203)</f>
        <v>61</v>
      </c>
      <c r="G1" s="20">
        <f>IF(B1&lt;&gt;0,H1/B1,0)</f>
        <v>-26.51149203518814</v>
      </c>
      <c r="H1" s="19">
        <f>SUM(H4:H195)</f>
        <v>-1424930.6600000001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84</v>
      </c>
      <c r="B4" s="16">
        <v>10000</v>
      </c>
      <c r="C4" s="17">
        <v>43226</v>
      </c>
      <c r="D4" s="17">
        <v>43196</v>
      </c>
      <c r="E4" s="17"/>
      <c r="F4" s="17"/>
      <c r="G4" s="1">
        <f>D4-C4-(F4-E4)</f>
        <v>-30</v>
      </c>
      <c r="H4" s="16">
        <f>B4*G4</f>
        <v>-300000</v>
      </c>
    </row>
    <row r="5" spans="1:8" ht="15">
      <c r="A5" s="28" t="s">
        <v>85</v>
      </c>
      <c r="B5" s="16">
        <v>575</v>
      </c>
      <c r="C5" s="17">
        <v>43226</v>
      </c>
      <c r="D5" s="17">
        <v>43196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-17250</v>
      </c>
    </row>
    <row r="6" spans="1:8" ht="15">
      <c r="A6" s="28" t="s">
        <v>86</v>
      </c>
      <c r="B6" s="16">
        <v>242.58</v>
      </c>
      <c r="C6" s="17">
        <v>43236</v>
      </c>
      <c r="D6" s="17">
        <v>43206</v>
      </c>
      <c r="E6" s="17"/>
      <c r="F6" s="17"/>
      <c r="G6" s="1">
        <f t="shared" si="0"/>
        <v>-30</v>
      </c>
      <c r="H6" s="16">
        <f t="shared" si="1"/>
        <v>-7277.400000000001</v>
      </c>
    </row>
    <row r="7" spans="1:8" ht="15">
      <c r="A7" s="28" t="s">
        <v>87</v>
      </c>
      <c r="B7" s="16">
        <v>500</v>
      </c>
      <c r="C7" s="17">
        <v>43236</v>
      </c>
      <c r="D7" s="17">
        <v>43206</v>
      </c>
      <c r="E7" s="17"/>
      <c r="F7" s="17"/>
      <c r="G7" s="1">
        <f t="shared" si="0"/>
        <v>-30</v>
      </c>
      <c r="H7" s="16">
        <f t="shared" si="1"/>
        <v>-15000</v>
      </c>
    </row>
    <row r="8" spans="1:8" ht="15">
      <c r="A8" s="28" t="s">
        <v>88</v>
      </c>
      <c r="B8" s="16">
        <v>1600</v>
      </c>
      <c r="C8" s="17">
        <v>43236</v>
      </c>
      <c r="D8" s="17">
        <v>43206</v>
      </c>
      <c r="E8" s="17"/>
      <c r="F8" s="17"/>
      <c r="G8" s="1">
        <f t="shared" si="0"/>
        <v>-30</v>
      </c>
      <c r="H8" s="16">
        <f t="shared" si="1"/>
        <v>-48000</v>
      </c>
    </row>
    <row r="9" spans="1:8" ht="15">
      <c r="A9" s="28" t="s">
        <v>89</v>
      </c>
      <c r="B9" s="16">
        <v>126.75</v>
      </c>
      <c r="C9" s="17">
        <v>43236</v>
      </c>
      <c r="D9" s="17">
        <v>43206</v>
      </c>
      <c r="E9" s="17"/>
      <c r="F9" s="17"/>
      <c r="G9" s="1">
        <f t="shared" si="0"/>
        <v>-30</v>
      </c>
      <c r="H9" s="16">
        <f t="shared" si="1"/>
        <v>-3802.5</v>
      </c>
    </row>
    <row r="10" spans="1:8" ht="15">
      <c r="A10" s="28" t="s">
        <v>90</v>
      </c>
      <c r="B10" s="16">
        <v>40</v>
      </c>
      <c r="C10" s="17">
        <v>43236</v>
      </c>
      <c r="D10" s="17">
        <v>43206</v>
      </c>
      <c r="E10" s="17"/>
      <c r="F10" s="17"/>
      <c r="G10" s="1">
        <f t="shared" si="0"/>
        <v>-30</v>
      </c>
      <c r="H10" s="16">
        <f t="shared" si="1"/>
        <v>-1200</v>
      </c>
    </row>
    <row r="11" spans="1:8" ht="15">
      <c r="A11" s="28" t="s">
        <v>91</v>
      </c>
      <c r="B11" s="16">
        <v>680</v>
      </c>
      <c r="C11" s="17">
        <v>43236</v>
      </c>
      <c r="D11" s="17">
        <v>43206</v>
      </c>
      <c r="E11" s="17"/>
      <c r="F11" s="17"/>
      <c r="G11" s="1">
        <f t="shared" si="0"/>
        <v>-30</v>
      </c>
      <c r="H11" s="16">
        <f t="shared" si="1"/>
        <v>-20400</v>
      </c>
    </row>
    <row r="12" spans="1:8" ht="15">
      <c r="A12" s="28" t="s">
        <v>92</v>
      </c>
      <c r="B12" s="16">
        <v>320</v>
      </c>
      <c r="C12" s="17">
        <v>43236</v>
      </c>
      <c r="D12" s="17">
        <v>43206</v>
      </c>
      <c r="E12" s="17"/>
      <c r="F12" s="17"/>
      <c r="G12" s="1">
        <f t="shared" si="0"/>
        <v>-30</v>
      </c>
      <c r="H12" s="16">
        <f t="shared" si="1"/>
        <v>-9600</v>
      </c>
    </row>
    <row r="13" spans="1:8" ht="15">
      <c r="A13" s="28" t="s">
        <v>93</v>
      </c>
      <c r="B13" s="16">
        <v>750</v>
      </c>
      <c r="C13" s="17">
        <v>43237</v>
      </c>
      <c r="D13" s="17">
        <v>43207</v>
      </c>
      <c r="E13" s="17"/>
      <c r="F13" s="17"/>
      <c r="G13" s="1">
        <f t="shared" si="0"/>
        <v>-30</v>
      </c>
      <c r="H13" s="16">
        <f t="shared" si="1"/>
        <v>-22500</v>
      </c>
    </row>
    <row r="14" spans="1:8" ht="15">
      <c r="A14" s="28" t="s">
        <v>94</v>
      </c>
      <c r="B14" s="16">
        <v>1339.73</v>
      </c>
      <c r="C14" s="17">
        <v>43238</v>
      </c>
      <c r="D14" s="17">
        <v>43208</v>
      </c>
      <c r="E14" s="17"/>
      <c r="F14" s="17"/>
      <c r="G14" s="1">
        <f t="shared" si="0"/>
        <v>-30</v>
      </c>
      <c r="H14" s="16">
        <f t="shared" si="1"/>
        <v>-40191.9</v>
      </c>
    </row>
    <row r="15" spans="1:8" ht="15">
      <c r="A15" s="28" t="s">
        <v>95</v>
      </c>
      <c r="B15" s="16">
        <v>864</v>
      </c>
      <c r="C15" s="17">
        <v>43236</v>
      </c>
      <c r="D15" s="17">
        <v>43208</v>
      </c>
      <c r="E15" s="17"/>
      <c r="F15" s="17"/>
      <c r="G15" s="1">
        <f t="shared" si="0"/>
        <v>-28</v>
      </c>
      <c r="H15" s="16">
        <f t="shared" si="1"/>
        <v>-24192</v>
      </c>
    </row>
    <row r="16" spans="1:8" ht="15">
      <c r="A16" s="28" t="s">
        <v>96</v>
      </c>
      <c r="B16" s="16">
        <v>1920</v>
      </c>
      <c r="C16" s="17">
        <v>43244</v>
      </c>
      <c r="D16" s="17">
        <v>43214</v>
      </c>
      <c r="E16" s="17"/>
      <c r="F16" s="17"/>
      <c r="G16" s="1">
        <f t="shared" si="0"/>
        <v>-30</v>
      </c>
      <c r="H16" s="16">
        <f t="shared" si="1"/>
        <v>-57600</v>
      </c>
    </row>
    <row r="17" spans="1:8" ht="15">
      <c r="A17" s="28" t="s">
        <v>97</v>
      </c>
      <c r="B17" s="16">
        <v>2142</v>
      </c>
      <c r="C17" s="17">
        <v>43240</v>
      </c>
      <c r="D17" s="17">
        <v>43214</v>
      </c>
      <c r="E17" s="17"/>
      <c r="F17" s="17"/>
      <c r="G17" s="1">
        <f t="shared" si="0"/>
        <v>-26</v>
      </c>
      <c r="H17" s="16">
        <f t="shared" si="1"/>
        <v>-55692</v>
      </c>
    </row>
    <row r="18" spans="1:8" ht="15">
      <c r="A18" s="28" t="s">
        <v>98</v>
      </c>
      <c r="B18" s="16">
        <v>165</v>
      </c>
      <c r="C18" s="17">
        <v>43244</v>
      </c>
      <c r="D18" s="17">
        <v>43214</v>
      </c>
      <c r="E18" s="17"/>
      <c r="F18" s="17"/>
      <c r="G18" s="1">
        <f t="shared" si="0"/>
        <v>-30</v>
      </c>
      <c r="H18" s="16">
        <f t="shared" si="1"/>
        <v>-4950</v>
      </c>
    </row>
    <row r="19" spans="1:8" ht="15">
      <c r="A19" s="28" t="s">
        <v>99</v>
      </c>
      <c r="B19" s="16">
        <v>1300</v>
      </c>
      <c r="C19" s="17">
        <v>43247</v>
      </c>
      <c r="D19" s="17">
        <v>43217</v>
      </c>
      <c r="E19" s="17"/>
      <c r="F19" s="17"/>
      <c r="G19" s="1">
        <f t="shared" si="0"/>
        <v>-30</v>
      </c>
      <c r="H19" s="16">
        <f t="shared" si="1"/>
        <v>-39000</v>
      </c>
    </row>
    <row r="20" spans="1:8" ht="15">
      <c r="A20" s="28" t="s">
        <v>100</v>
      </c>
      <c r="B20" s="16">
        <v>726</v>
      </c>
      <c r="C20" s="17">
        <v>43247</v>
      </c>
      <c r="D20" s="17">
        <v>43217</v>
      </c>
      <c r="E20" s="17"/>
      <c r="F20" s="17"/>
      <c r="G20" s="1">
        <f t="shared" si="0"/>
        <v>-30</v>
      </c>
      <c r="H20" s="16">
        <f t="shared" si="1"/>
        <v>-21780</v>
      </c>
    </row>
    <row r="21" spans="1:8" ht="15">
      <c r="A21" s="28" t="s">
        <v>101</v>
      </c>
      <c r="B21" s="16">
        <v>1177.28</v>
      </c>
      <c r="C21" s="17">
        <v>43239</v>
      </c>
      <c r="D21" s="17">
        <v>43217</v>
      </c>
      <c r="E21" s="17"/>
      <c r="F21" s="17"/>
      <c r="G21" s="1">
        <f t="shared" si="0"/>
        <v>-22</v>
      </c>
      <c r="H21" s="16">
        <f t="shared" si="1"/>
        <v>-25900.16</v>
      </c>
    </row>
    <row r="22" spans="1:8" ht="15">
      <c r="A22" s="28" t="s">
        <v>102</v>
      </c>
      <c r="B22" s="16">
        <v>194</v>
      </c>
      <c r="C22" s="17">
        <v>43244</v>
      </c>
      <c r="D22" s="17">
        <v>43217</v>
      </c>
      <c r="E22" s="17"/>
      <c r="F22" s="17"/>
      <c r="G22" s="1">
        <f t="shared" si="0"/>
        <v>-27</v>
      </c>
      <c r="H22" s="16">
        <f t="shared" si="1"/>
        <v>-5238</v>
      </c>
    </row>
    <row r="23" spans="1:8" ht="15">
      <c r="A23" s="28" t="s">
        <v>103</v>
      </c>
      <c r="B23" s="16">
        <v>166.5</v>
      </c>
      <c r="C23" s="17">
        <v>43244</v>
      </c>
      <c r="D23" s="17">
        <v>43217</v>
      </c>
      <c r="E23" s="17"/>
      <c r="F23" s="17"/>
      <c r="G23" s="1">
        <f t="shared" si="0"/>
        <v>-27</v>
      </c>
      <c r="H23" s="16">
        <f t="shared" si="1"/>
        <v>-4495.5</v>
      </c>
    </row>
    <row r="24" spans="1:8" ht="15">
      <c r="A24" s="28" t="s">
        <v>104</v>
      </c>
      <c r="B24" s="16">
        <v>172</v>
      </c>
      <c r="C24" s="17">
        <v>43244</v>
      </c>
      <c r="D24" s="17">
        <v>43217</v>
      </c>
      <c r="E24" s="17"/>
      <c r="F24" s="17"/>
      <c r="G24" s="1">
        <f t="shared" si="0"/>
        <v>-27</v>
      </c>
      <c r="H24" s="16">
        <f t="shared" si="1"/>
        <v>-4644</v>
      </c>
    </row>
    <row r="25" spans="1:8" ht="15">
      <c r="A25" s="28" t="s">
        <v>105</v>
      </c>
      <c r="B25" s="16">
        <v>131.06</v>
      </c>
      <c r="C25" s="17">
        <v>43211</v>
      </c>
      <c r="D25" s="17">
        <v>43217</v>
      </c>
      <c r="E25" s="17"/>
      <c r="F25" s="17"/>
      <c r="G25" s="1">
        <f t="shared" si="0"/>
        <v>6</v>
      </c>
      <c r="H25" s="16">
        <f t="shared" si="1"/>
        <v>786.36</v>
      </c>
    </row>
    <row r="26" spans="1:8" ht="15">
      <c r="A26" s="28" t="s">
        <v>106</v>
      </c>
      <c r="B26" s="16">
        <v>138.38</v>
      </c>
      <c r="C26" s="17">
        <v>43211</v>
      </c>
      <c r="D26" s="17">
        <v>43217</v>
      </c>
      <c r="E26" s="17"/>
      <c r="F26" s="17"/>
      <c r="G26" s="1">
        <f t="shared" si="0"/>
        <v>6</v>
      </c>
      <c r="H26" s="16">
        <f t="shared" si="1"/>
        <v>830.28</v>
      </c>
    </row>
    <row r="27" spans="1:8" ht="15">
      <c r="A27" s="28" t="s">
        <v>107</v>
      </c>
      <c r="B27" s="16">
        <v>136.93</v>
      </c>
      <c r="C27" s="17">
        <v>43211</v>
      </c>
      <c r="D27" s="17">
        <v>43217</v>
      </c>
      <c r="E27" s="17"/>
      <c r="F27" s="17"/>
      <c r="G27" s="1">
        <f t="shared" si="0"/>
        <v>6</v>
      </c>
      <c r="H27" s="16">
        <f t="shared" si="1"/>
        <v>821.58</v>
      </c>
    </row>
    <row r="28" spans="1:8" ht="15">
      <c r="A28" s="28" t="s">
        <v>108</v>
      </c>
      <c r="B28" s="16">
        <v>166.43</v>
      </c>
      <c r="C28" s="17">
        <v>43211</v>
      </c>
      <c r="D28" s="17">
        <v>43217</v>
      </c>
      <c r="E28" s="17"/>
      <c r="F28" s="17"/>
      <c r="G28" s="1">
        <f t="shared" si="0"/>
        <v>6</v>
      </c>
      <c r="H28" s="16">
        <f t="shared" si="1"/>
        <v>998.58</v>
      </c>
    </row>
    <row r="29" spans="1:8" ht="15">
      <c r="A29" s="28" t="s">
        <v>109</v>
      </c>
      <c r="B29" s="16">
        <v>166.43</v>
      </c>
      <c r="C29" s="17">
        <v>43211</v>
      </c>
      <c r="D29" s="17">
        <v>43217</v>
      </c>
      <c r="E29" s="17"/>
      <c r="F29" s="17"/>
      <c r="G29" s="1">
        <f t="shared" si="0"/>
        <v>6</v>
      </c>
      <c r="H29" s="16">
        <f t="shared" si="1"/>
        <v>998.58</v>
      </c>
    </row>
    <row r="30" spans="1:8" ht="15">
      <c r="A30" s="28" t="s">
        <v>110</v>
      </c>
      <c r="B30" s="16">
        <v>131.06</v>
      </c>
      <c r="C30" s="17">
        <v>43211</v>
      </c>
      <c r="D30" s="17">
        <v>43217</v>
      </c>
      <c r="E30" s="17"/>
      <c r="F30" s="17"/>
      <c r="G30" s="1">
        <f t="shared" si="0"/>
        <v>6</v>
      </c>
      <c r="H30" s="16">
        <f t="shared" si="1"/>
        <v>786.36</v>
      </c>
    </row>
    <row r="31" spans="1:8" ht="15">
      <c r="A31" s="28" t="s">
        <v>111</v>
      </c>
      <c r="B31" s="16">
        <v>138.38</v>
      </c>
      <c r="C31" s="17">
        <v>43211</v>
      </c>
      <c r="D31" s="17">
        <v>43217</v>
      </c>
      <c r="E31" s="17"/>
      <c r="F31" s="17"/>
      <c r="G31" s="1">
        <f t="shared" si="0"/>
        <v>6</v>
      </c>
      <c r="H31" s="16">
        <f t="shared" si="1"/>
        <v>830.28</v>
      </c>
    </row>
    <row r="32" spans="1:8" ht="15">
      <c r="A32" s="28" t="s">
        <v>112</v>
      </c>
      <c r="B32" s="16">
        <v>136.93</v>
      </c>
      <c r="C32" s="17">
        <v>43211</v>
      </c>
      <c r="D32" s="17">
        <v>43217</v>
      </c>
      <c r="E32" s="17"/>
      <c r="F32" s="17"/>
      <c r="G32" s="1">
        <f t="shared" si="0"/>
        <v>6</v>
      </c>
      <c r="H32" s="16">
        <f t="shared" si="1"/>
        <v>821.58</v>
      </c>
    </row>
    <row r="33" spans="1:8" ht="15">
      <c r="A33" s="28" t="s">
        <v>113</v>
      </c>
      <c r="B33" s="16">
        <v>5410</v>
      </c>
      <c r="C33" s="17">
        <v>43258</v>
      </c>
      <c r="D33" s="17">
        <v>43228</v>
      </c>
      <c r="E33" s="17"/>
      <c r="F33" s="17"/>
      <c r="G33" s="1">
        <f t="shared" si="0"/>
        <v>-30</v>
      </c>
      <c r="H33" s="16">
        <f t="shared" si="1"/>
        <v>-162300</v>
      </c>
    </row>
    <row r="34" spans="1:8" ht="15">
      <c r="A34" s="28" t="s">
        <v>114</v>
      </c>
      <c r="B34" s="16">
        <v>6220</v>
      </c>
      <c r="C34" s="17">
        <v>43258</v>
      </c>
      <c r="D34" s="17">
        <v>43228</v>
      </c>
      <c r="E34" s="17"/>
      <c r="F34" s="17"/>
      <c r="G34" s="1">
        <f t="shared" si="0"/>
        <v>-30</v>
      </c>
      <c r="H34" s="16">
        <f t="shared" si="1"/>
        <v>-186600</v>
      </c>
    </row>
    <row r="35" spans="1:8" ht="15">
      <c r="A35" s="28" t="s">
        <v>115</v>
      </c>
      <c r="B35" s="16">
        <v>161</v>
      </c>
      <c r="C35" s="17">
        <v>43258</v>
      </c>
      <c r="D35" s="17">
        <v>43228</v>
      </c>
      <c r="E35" s="17"/>
      <c r="F35" s="17"/>
      <c r="G35" s="1">
        <f t="shared" si="0"/>
        <v>-30</v>
      </c>
      <c r="H35" s="16">
        <f t="shared" si="1"/>
        <v>-4830</v>
      </c>
    </row>
    <row r="36" spans="1:8" ht="15">
      <c r="A36" s="28" t="s">
        <v>116</v>
      </c>
      <c r="B36" s="16">
        <v>168.5</v>
      </c>
      <c r="C36" s="17">
        <v>43258</v>
      </c>
      <c r="D36" s="17">
        <v>43228</v>
      </c>
      <c r="E36" s="17"/>
      <c r="F36" s="17"/>
      <c r="G36" s="1">
        <f t="shared" si="0"/>
        <v>-30</v>
      </c>
      <c r="H36" s="16">
        <f t="shared" si="1"/>
        <v>-5055</v>
      </c>
    </row>
    <row r="37" spans="1:8" ht="15">
      <c r="A37" s="28" t="s">
        <v>117</v>
      </c>
      <c r="B37" s="16">
        <v>170</v>
      </c>
      <c r="C37" s="17">
        <v>43258</v>
      </c>
      <c r="D37" s="17">
        <v>43228</v>
      </c>
      <c r="E37" s="17"/>
      <c r="F37" s="17"/>
      <c r="G37" s="1">
        <f t="shared" si="0"/>
        <v>-30</v>
      </c>
      <c r="H37" s="16">
        <f t="shared" si="1"/>
        <v>-5100</v>
      </c>
    </row>
    <row r="38" spans="1:8" ht="15">
      <c r="A38" s="28" t="s">
        <v>118</v>
      </c>
      <c r="B38" s="16">
        <v>145</v>
      </c>
      <c r="C38" s="17">
        <v>43258</v>
      </c>
      <c r="D38" s="17">
        <v>43228</v>
      </c>
      <c r="E38" s="17"/>
      <c r="F38" s="17"/>
      <c r="G38" s="1">
        <f t="shared" si="0"/>
        <v>-30</v>
      </c>
      <c r="H38" s="16">
        <f t="shared" si="1"/>
        <v>-4350</v>
      </c>
    </row>
    <row r="39" spans="1:8" ht="15">
      <c r="A39" s="28" t="s">
        <v>119</v>
      </c>
      <c r="B39" s="16">
        <v>590</v>
      </c>
      <c r="C39" s="17">
        <v>43239</v>
      </c>
      <c r="D39" s="17">
        <v>43236</v>
      </c>
      <c r="E39" s="17"/>
      <c r="F39" s="17"/>
      <c r="G39" s="1">
        <f t="shared" si="0"/>
        <v>-3</v>
      </c>
      <c r="H39" s="16">
        <f t="shared" si="1"/>
        <v>-1770</v>
      </c>
    </row>
    <row r="40" spans="1:8" ht="15">
      <c r="A40" s="28" t="s">
        <v>120</v>
      </c>
      <c r="B40" s="16">
        <v>233.73</v>
      </c>
      <c r="C40" s="17">
        <v>43244</v>
      </c>
      <c r="D40" s="17">
        <v>43245</v>
      </c>
      <c r="E40" s="17"/>
      <c r="F40" s="17"/>
      <c r="G40" s="1">
        <f t="shared" si="0"/>
        <v>1</v>
      </c>
      <c r="H40" s="16">
        <f t="shared" si="1"/>
        <v>233.73</v>
      </c>
    </row>
    <row r="41" spans="1:8" ht="15">
      <c r="A41" s="28" t="s">
        <v>121</v>
      </c>
      <c r="B41" s="16">
        <v>95.1</v>
      </c>
      <c r="C41" s="17">
        <v>43239</v>
      </c>
      <c r="D41" s="17">
        <v>43245</v>
      </c>
      <c r="E41" s="17"/>
      <c r="F41" s="17"/>
      <c r="G41" s="1">
        <f t="shared" si="0"/>
        <v>6</v>
      </c>
      <c r="H41" s="16">
        <f t="shared" si="1"/>
        <v>570.5999999999999</v>
      </c>
    </row>
    <row r="42" spans="1:8" ht="15">
      <c r="A42" s="28" t="s">
        <v>122</v>
      </c>
      <c r="B42" s="16">
        <v>1120</v>
      </c>
      <c r="C42" s="17">
        <v>43275</v>
      </c>
      <c r="D42" s="17">
        <v>43245</v>
      </c>
      <c r="E42" s="17"/>
      <c r="F42" s="17"/>
      <c r="G42" s="1">
        <f t="shared" si="0"/>
        <v>-30</v>
      </c>
      <c r="H42" s="16">
        <f t="shared" si="1"/>
        <v>-33600</v>
      </c>
    </row>
    <row r="43" spans="1:8" ht="15">
      <c r="A43" s="28" t="s">
        <v>123</v>
      </c>
      <c r="B43" s="16">
        <v>58.59</v>
      </c>
      <c r="C43" s="17">
        <v>43258</v>
      </c>
      <c r="D43" s="17">
        <v>43245</v>
      </c>
      <c r="E43" s="17"/>
      <c r="F43" s="17"/>
      <c r="G43" s="1">
        <f t="shared" si="0"/>
        <v>-13</v>
      </c>
      <c r="H43" s="16">
        <f t="shared" si="1"/>
        <v>-761.6700000000001</v>
      </c>
    </row>
    <row r="44" spans="1:8" ht="15">
      <c r="A44" s="28" t="s">
        <v>124</v>
      </c>
      <c r="B44" s="16">
        <v>119.14</v>
      </c>
      <c r="C44" s="17">
        <v>43271</v>
      </c>
      <c r="D44" s="17">
        <v>43245</v>
      </c>
      <c r="E44" s="17"/>
      <c r="F44" s="17"/>
      <c r="G44" s="1">
        <f t="shared" si="0"/>
        <v>-26</v>
      </c>
      <c r="H44" s="16">
        <f t="shared" si="1"/>
        <v>-3097.64</v>
      </c>
    </row>
    <row r="45" spans="1:8" ht="15">
      <c r="A45" s="28" t="s">
        <v>125</v>
      </c>
      <c r="B45" s="16">
        <v>138.81</v>
      </c>
      <c r="C45" s="17">
        <v>43275</v>
      </c>
      <c r="D45" s="17">
        <v>43245</v>
      </c>
      <c r="E45" s="17"/>
      <c r="F45" s="17"/>
      <c r="G45" s="1">
        <f t="shared" si="0"/>
        <v>-30</v>
      </c>
      <c r="H45" s="16">
        <f t="shared" si="1"/>
        <v>-4164.3</v>
      </c>
    </row>
    <row r="46" spans="1:8" ht="15">
      <c r="A46" s="28" t="s">
        <v>126</v>
      </c>
      <c r="B46" s="16">
        <v>1852.5</v>
      </c>
      <c r="C46" s="17">
        <v>43272</v>
      </c>
      <c r="D46" s="17">
        <v>43245</v>
      </c>
      <c r="E46" s="17"/>
      <c r="F46" s="17"/>
      <c r="G46" s="1">
        <f t="shared" si="0"/>
        <v>-27</v>
      </c>
      <c r="H46" s="16">
        <f t="shared" si="1"/>
        <v>-50017.5</v>
      </c>
    </row>
    <row r="47" spans="1:8" ht="15">
      <c r="A47" s="28" t="s">
        <v>127</v>
      </c>
      <c r="B47" s="16">
        <v>270</v>
      </c>
      <c r="C47" s="17">
        <v>43258</v>
      </c>
      <c r="D47" s="17">
        <v>43245</v>
      </c>
      <c r="E47" s="17"/>
      <c r="F47" s="17"/>
      <c r="G47" s="1">
        <f t="shared" si="0"/>
        <v>-13</v>
      </c>
      <c r="H47" s="16">
        <f t="shared" si="1"/>
        <v>-3510</v>
      </c>
    </row>
    <row r="48" spans="1:8" ht="15">
      <c r="A48" s="28" t="s">
        <v>128</v>
      </c>
      <c r="B48" s="16">
        <v>75.45</v>
      </c>
      <c r="C48" s="17">
        <v>43281</v>
      </c>
      <c r="D48" s="17">
        <v>43251</v>
      </c>
      <c r="E48" s="17"/>
      <c r="F48" s="17"/>
      <c r="G48" s="1">
        <f t="shared" si="0"/>
        <v>-30</v>
      </c>
      <c r="H48" s="16">
        <f t="shared" si="1"/>
        <v>-2263.5</v>
      </c>
    </row>
    <row r="49" spans="1:8" ht="15">
      <c r="A49" s="28" t="s">
        <v>129</v>
      </c>
      <c r="B49" s="16">
        <v>76.44</v>
      </c>
      <c r="C49" s="17">
        <v>43271</v>
      </c>
      <c r="D49" s="17">
        <v>43265</v>
      </c>
      <c r="E49" s="17"/>
      <c r="F49" s="17"/>
      <c r="G49" s="1">
        <f t="shared" si="0"/>
        <v>-6</v>
      </c>
      <c r="H49" s="16">
        <f t="shared" si="1"/>
        <v>-458.64</v>
      </c>
    </row>
    <row r="50" spans="1:8" ht="15">
      <c r="A50" s="28" t="s">
        <v>130</v>
      </c>
      <c r="B50" s="16">
        <v>148</v>
      </c>
      <c r="C50" s="17">
        <v>43271</v>
      </c>
      <c r="D50" s="17">
        <v>43265</v>
      </c>
      <c r="E50" s="17"/>
      <c r="F50" s="17"/>
      <c r="G50" s="1">
        <f t="shared" si="0"/>
        <v>-6</v>
      </c>
      <c r="H50" s="16">
        <f t="shared" si="1"/>
        <v>-888</v>
      </c>
    </row>
    <row r="51" spans="1:8" ht="15">
      <c r="A51" s="28" t="s">
        <v>131</v>
      </c>
      <c r="B51" s="16">
        <v>133.8</v>
      </c>
      <c r="C51" s="17">
        <v>43271</v>
      </c>
      <c r="D51" s="17">
        <v>43265</v>
      </c>
      <c r="E51" s="17"/>
      <c r="F51" s="17"/>
      <c r="G51" s="1">
        <f t="shared" si="0"/>
        <v>-6</v>
      </c>
      <c r="H51" s="16">
        <f t="shared" si="1"/>
        <v>-802.8000000000001</v>
      </c>
    </row>
    <row r="52" spans="1:8" ht="15">
      <c r="A52" s="28" t="s">
        <v>132</v>
      </c>
      <c r="B52" s="16">
        <v>615</v>
      </c>
      <c r="C52" s="17">
        <v>43309</v>
      </c>
      <c r="D52" s="17">
        <v>43265</v>
      </c>
      <c r="E52" s="17"/>
      <c r="F52" s="17"/>
      <c r="G52" s="1">
        <f t="shared" si="0"/>
        <v>-44</v>
      </c>
      <c r="H52" s="16">
        <f t="shared" si="1"/>
        <v>-27060</v>
      </c>
    </row>
    <row r="53" spans="1:8" ht="15">
      <c r="A53" s="28" t="s">
        <v>133</v>
      </c>
      <c r="B53" s="16">
        <v>405.78</v>
      </c>
      <c r="C53" s="17">
        <v>43300</v>
      </c>
      <c r="D53" s="17">
        <v>43273</v>
      </c>
      <c r="E53" s="17"/>
      <c r="F53" s="17"/>
      <c r="G53" s="1">
        <f t="shared" si="0"/>
        <v>-27</v>
      </c>
      <c r="H53" s="16">
        <f t="shared" si="1"/>
        <v>-10956.06</v>
      </c>
    </row>
    <row r="54" spans="1:8" ht="15">
      <c r="A54" s="28" t="s">
        <v>134</v>
      </c>
      <c r="B54" s="16">
        <v>680</v>
      </c>
      <c r="C54" s="17">
        <v>43295</v>
      </c>
      <c r="D54" s="17">
        <v>43273</v>
      </c>
      <c r="E54" s="17"/>
      <c r="F54" s="17"/>
      <c r="G54" s="1">
        <f t="shared" si="0"/>
        <v>-22</v>
      </c>
      <c r="H54" s="16">
        <f t="shared" si="1"/>
        <v>-14960</v>
      </c>
    </row>
    <row r="55" spans="1:8" ht="15">
      <c r="A55" s="28" t="s">
        <v>135</v>
      </c>
      <c r="B55" s="16">
        <v>680</v>
      </c>
      <c r="C55" s="17">
        <v>43295</v>
      </c>
      <c r="D55" s="17">
        <v>43273</v>
      </c>
      <c r="E55" s="17"/>
      <c r="F55" s="17"/>
      <c r="G55" s="1">
        <f t="shared" si="0"/>
        <v>-22</v>
      </c>
      <c r="H55" s="16">
        <f t="shared" si="1"/>
        <v>-14960</v>
      </c>
    </row>
    <row r="56" spans="1:8" ht="15">
      <c r="A56" s="28" t="s">
        <v>136</v>
      </c>
      <c r="B56" s="16">
        <v>1250</v>
      </c>
      <c r="C56" s="17">
        <v>43288</v>
      </c>
      <c r="D56" s="17">
        <v>43273</v>
      </c>
      <c r="E56" s="17"/>
      <c r="F56" s="17"/>
      <c r="G56" s="1">
        <f t="shared" si="0"/>
        <v>-15</v>
      </c>
      <c r="H56" s="16">
        <f t="shared" si="1"/>
        <v>-18750</v>
      </c>
    </row>
    <row r="57" spans="1:8" ht="15">
      <c r="A57" s="28" t="s">
        <v>137</v>
      </c>
      <c r="B57" s="16">
        <v>171.2</v>
      </c>
      <c r="C57" s="17">
        <v>43299</v>
      </c>
      <c r="D57" s="17">
        <v>43273</v>
      </c>
      <c r="E57" s="17"/>
      <c r="F57" s="17"/>
      <c r="G57" s="1">
        <f t="shared" si="0"/>
        <v>-26</v>
      </c>
      <c r="H57" s="16">
        <f t="shared" si="1"/>
        <v>-4451.2</v>
      </c>
    </row>
    <row r="58" spans="1:8" ht="15">
      <c r="A58" s="28" t="s">
        <v>138</v>
      </c>
      <c r="B58" s="16">
        <v>242.58</v>
      </c>
      <c r="C58" s="17">
        <v>43282</v>
      </c>
      <c r="D58" s="17">
        <v>43273</v>
      </c>
      <c r="E58" s="17"/>
      <c r="F58" s="17"/>
      <c r="G58" s="1">
        <f t="shared" si="0"/>
        <v>-9</v>
      </c>
      <c r="H58" s="16">
        <f t="shared" si="1"/>
        <v>-2183.2200000000003</v>
      </c>
    </row>
    <row r="59" spans="1:8" ht="15">
      <c r="A59" s="28" t="s">
        <v>139</v>
      </c>
      <c r="B59" s="16">
        <v>300</v>
      </c>
      <c r="C59" s="17">
        <v>43286</v>
      </c>
      <c r="D59" s="17">
        <v>43273</v>
      </c>
      <c r="E59" s="17"/>
      <c r="F59" s="17"/>
      <c r="G59" s="1">
        <f t="shared" si="0"/>
        <v>-13</v>
      </c>
      <c r="H59" s="16">
        <f t="shared" si="1"/>
        <v>-3900</v>
      </c>
    </row>
    <row r="60" spans="1:8" ht="15">
      <c r="A60" s="28" t="s">
        <v>140</v>
      </c>
      <c r="B60" s="16">
        <v>675.6</v>
      </c>
      <c r="C60" s="17">
        <v>43299</v>
      </c>
      <c r="D60" s="17">
        <v>43273</v>
      </c>
      <c r="E60" s="17"/>
      <c r="F60" s="17"/>
      <c r="G60" s="1">
        <f t="shared" si="0"/>
        <v>-26</v>
      </c>
      <c r="H60" s="16">
        <f t="shared" si="1"/>
        <v>-17565.600000000002</v>
      </c>
    </row>
    <row r="61" spans="1:8" ht="15">
      <c r="A61" s="28" t="s">
        <v>141</v>
      </c>
      <c r="B61" s="16">
        <v>90</v>
      </c>
      <c r="C61" s="17">
        <v>43300</v>
      </c>
      <c r="D61" s="17">
        <v>43273</v>
      </c>
      <c r="E61" s="17"/>
      <c r="F61" s="17"/>
      <c r="G61" s="1">
        <f t="shared" si="0"/>
        <v>-27</v>
      </c>
      <c r="H61" s="16">
        <f t="shared" si="1"/>
        <v>-2430</v>
      </c>
    </row>
    <row r="62" spans="1:8" ht="15">
      <c r="A62" s="28" t="s">
        <v>142</v>
      </c>
      <c r="B62" s="16">
        <v>100</v>
      </c>
      <c r="C62" s="17">
        <v>43299</v>
      </c>
      <c r="D62" s="17">
        <v>43273</v>
      </c>
      <c r="E62" s="17"/>
      <c r="F62" s="17"/>
      <c r="G62" s="1">
        <f t="shared" si="0"/>
        <v>-26</v>
      </c>
      <c r="H62" s="16">
        <f t="shared" si="1"/>
        <v>-2600</v>
      </c>
    </row>
    <row r="63" spans="1:8" ht="15">
      <c r="A63" s="28" t="s">
        <v>143</v>
      </c>
      <c r="B63" s="16">
        <v>4980</v>
      </c>
      <c r="C63" s="17">
        <v>43295</v>
      </c>
      <c r="D63" s="17">
        <v>43273</v>
      </c>
      <c r="E63" s="17"/>
      <c r="F63" s="17"/>
      <c r="G63" s="1">
        <f t="shared" si="0"/>
        <v>-22</v>
      </c>
      <c r="H63" s="16">
        <f t="shared" si="1"/>
        <v>-109560</v>
      </c>
    </row>
    <row r="64" spans="1:8" ht="15">
      <c r="A64" s="28" t="s">
        <v>144</v>
      </c>
      <c r="B64" s="16">
        <v>225</v>
      </c>
      <c r="C64" s="17">
        <v>43295</v>
      </c>
      <c r="D64" s="17">
        <v>43273</v>
      </c>
      <c r="E64" s="17"/>
      <c r="F64" s="17"/>
      <c r="G64" s="1">
        <f t="shared" si="0"/>
        <v>-22</v>
      </c>
      <c r="H64" s="16">
        <f t="shared" si="1"/>
        <v>-4950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24191.31</v>
      </c>
      <c r="C1">
        <f>COUNTA(A4:A203)</f>
        <v>23</v>
      </c>
      <c r="G1" s="20">
        <f>IF(B1&lt;&gt;0,H1/B1,0)</f>
        <v>-25.034794312503124</v>
      </c>
      <c r="H1" s="19">
        <f>SUM(H4:H195)</f>
        <v>-605624.47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145</v>
      </c>
      <c r="B4" s="16">
        <v>9050</v>
      </c>
      <c r="C4" s="17">
        <v>43316</v>
      </c>
      <c r="D4" s="17">
        <v>43287</v>
      </c>
      <c r="E4" s="17"/>
      <c r="F4" s="17"/>
      <c r="G4" s="1">
        <f>D4-C4-(F4-E4)</f>
        <v>-29</v>
      </c>
      <c r="H4" s="16">
        <f>B4*G4</f>
        <v>-262450</v>
      </c>
    </row>
    <row r="5" spans="1:8" ht="15">
      <c r="A5" s="28" t="s">
        <v>146</v>
      </c>
      <c r="B5" s="16">
        <v>143.03</v>
      </c>
      <c r="C5" s="17">
        <v>43307</v>
      </c>
      <c r="D5" s="17">
        <v>43287</v>
      </c>
      <c r="E5" s="17"/>
      <c r="F5" s="17"/>
      <c r="G5" s="1">
        <f aca="true" t="shared" si="0" ref="G5:G68">D5-C5-(F5-E5)</f>
        <v>-20</v>
      </c>
      <c r="H5" s="16">
        <f aca="true" t="shared" si="1" ref="H5:H68">B5*G5</f>
        <v>-2860.6</v>
      </c>
    </row>
    <row r="6" spans="1:8" ht="15">
      <c r="A6" s="28" t="s">
        <v>147</v>
      </c>
      <c r="B6" s="16">
        <v>195.35</v>
      </c>
      <c r="C6" s="17">
        <v>43307</v>
      </c>
      <c r="D6" s="17">
        <v>43287</v>
      </c>
      <c r="E6" s="17"/>
      <c r="F6" s="17"/>
      <c r="G6" s="1">
        <f t="shared" si="0"/>
        <v>-20</v>
      </c>
      <c r="H6" s="16">
        <f t="shared" si="1"/>
        <v>-3907</v>
      </c>
    </row>
    <row r="7" spans="1:8" ht="15">
      <c r="A7" s="28" t="s">
        <v>148</v>
      </c>
      <c r="B7" s="16">
        <v>6.04</v>
      </c>
      <c r="C7" s="17">
        <v>43313</v>
      </c>
      <c r="D7" s="17">
        <v>43287</v>
      </c>
      <c r="E7" s="17"/>
      <c r="F7" s="17"/>
      <c r="G7" s="1">
        <f t="shared" si="0"/>
        <v>-26</v>
      </c>
      <c r="H7" s="16">
        <f t="shared" si="1"/>
        <v>-157.04</v>
      </c>
    </row>
    <row r="8" spans="1:8" ht="15">
      <c r="A8" s="28" t="s">
        <v>129</v>
      </c>
      <c r="B8" s="16">
        <v>21.56</v>
      </c>
      <c r="C8" s="17">
        <v>43271</v>
      </c>
      <c r="D8" s="17">
        <v>43287</v>
      </c>
      <c r="E8" s="17"/>
      <c r="F8" s="17"/>
      <c r="G8" s="1">
        <f t="shared" si="0"/>
        <v>16</v>
      </c>
      <c r="H8" s="16">
        <f t="shared" si="1"/>
        <v>344.96</v>
      </c>
    </row>
    <row r="9" spans="1:8" ht="15">
      <c r="A9" s="28" t="s">
        <v>149</v>
      </c>
      <c r="B9" s="16">
        <v>7900</v>
      </c>
      <c r="C9" s="17">
        <v>43320</v>
      </c>
      <c r="D9" s="17">
        <v>43306</v>
      </c>
      <c r="E9" s="17"/>
      <c r="F9" s="17"/>
      <c r="G9" s="1">
        <f t="shared" si="0"/>
        <v>-14</v>
      </c>
      <c r="H9" s="16">
        <f t="shared" si="1"/>
        <v>-110600</v>
      </c>
    </row>
    <row r="10" spans="1:8" ht="15">
      <c r="A10" s="28" t="s">
        <v>150</v>
      </c>
      <c r="B10" s="16">
        <v>680</v>
      </c>
      <c r="C10" s="17">
        <v>43336</v>
      </c>
      <c r="D10" s="17">
        <v>43306</v>
      </c>
      <c r="E10" s="17"/>
      <c r="F10" s="17"/>
      <c r="G10" s="1">
        <f t="shared" si="0"/>
        <v>-30</v>
      </c>
      <c r="H10" s="16">
        <f t="shared" si="1"/>
        <v>-20400</v>
      </c>
    </row>
    <row r="11" spans="1:8" ht="15">
      <c r="A11" s="28" t="s">
        <v>151</v>
      </c>
      <c r="B11" s="16">
        <v>153.08</v>
      </c>
      <c r="C11" s="17">
        <v>43336</v>
      </c>
      <c r="D11" s="17">
        <v>43306</v>
      </c>
      <c r="E11" s="17"/>
      <c r="F11" s="17"/>
      <c r="G11" s="1">
        <f t="shared" si="0"/>
        <v>-30</v>
      </c>
      <c r="H11" s="16">
        <f t="shared" si="1"/>
        <v>-4592.400000000001</v>
      </c>
    </row>
    <row r="12" spans="1:8" ht="15">
      <c r="A12" s="28" t="s">
        <v>152</v>
      </c>
      <c r="B12" s="16">
        <v>103</v>
      </c>
      <c r="C12" s="17">
        <v>43336</v>
      </c>
      <c r="D12" s="17">
        <v>43306</v>
      </c>
      <c r="E12" s="17"/>
      <c r="F12" s="17"/>
      <c r="G12" s="1">
        <f t="shared" si="0"/>
        <v>-30</v>
      </c>
      <c r="H12" s="16">
        <f t="shared" si="1"/>
        <v>-3090</v>
      </c>
    </row>
    <row r="13" spans="1:8" ht="15">
      <c r="A13" s="28" t="s">
        <v>153</v>
      </c>
      <c r="B13" s="16">
        <v>138.8</v>
      </c>
      <c r="C13" s="17">
        <v>43336</v>
      </c>
      <c r="D13" s="17">
        <v>43306</v>
      </c>
      <c r="E13" s="17"/>
      <c r="F13" s="17"/>
      <c r="G13" s="1">
        <f t="shared" si="0"/>
        <v>-30</v>
      </c>
      <c r="H13" s="16">
        <f t="shared" si="1"/>
        <v>-4164</v>
      </c>
    </row>
    <row r="14" spans="1:8" ht="15">
      <c r="A14" s="28" t="s">
        <v>154</v>
      </c>
      <c r="B14" s="16">
        <v>1440</v>
      </c>
      <c r="C14" s="17">
        <v>43336</v>
      </c>
      <c r="D14" s="17">
        <v>43306</v>
      </c>
      <c r="E14" s="17"/>
      <c r="F14" s="17"/>
      <c r="G14" s="1">
        <f t="shared" si="0"/>
        <v>-30</v>
      </c>
      <c r="H14" s="16">
        <f t="shared" si="1"/>
        <v>-43200</v>
      </c>
    </row>
    <row r="15" spans="1:8" ht="15">
      <c r="A15" s="28" t="s">
        <v>155</v>
      </c>
      <c r="B15" s="16">
        <v>69.17</v>
      </c>
      <c r="C15" s="17">
        <v>43320</v>
      </c>
      <c r="D15" s="17">
        <v>43306</v>
      </c>
      <c r="E15" s="17"/>
      <c r="F15" s="17"/>
      <c r="G15" s="1">
        <f t="shared" si="0"/>
        <v>-14</v>
      </c>
      <c r="H15" s="16">
        <f t="shared" si="1"/>
        <v>-968.38</v>
      </c>
    </row>
    <row r="16" spans="1:8" ht="15">
      <c r="A16" s="28" t="s">
        <v>156</v>
      </c>
      <c r="B16" s="16">
        <v>929</v>
      </c>
      <c r="C16" s="17">
        <v>43341</v>
      </c>
      <c r="D16" s="17">
        <v>43311</v>
      </c>
      <c r="E16" s="17"/>
      <c r="F16" s="17"/>
      <c r="G16" s="1">
        <f t="shared" si="0"/>
        <v>-30</v>
      </c>
      <c r="H16" s="16">
        <f t="shared" si="1"/>
        <v>-27870</v>
      </c>
    </row>
    <row r="17" spans="1:8" ht="15">
      <c r="A17" s="28" t="s">
        <v>157</v>
      </c>
      <c r="B17" s="16">
        <v>1748</v>
      </c>
      <c r="C17" s="17">
        <v>43369</v>
      </c>
      <c r="D17" s="17">
        <v>43313</v>
      </c>
      <c r="E17" s="17"/>
      <c r="F17" s="17"/>
      <c r="G17" s="1">
        <f t="shared" si="0"/>
        <v>-56</v>
      </c>
      <c r="H17" s="16">
        <f t="shared" si="1"/>
        <v>-97888</v>
      </c>
    </row>
    <row r="18" spans="1:8" ht="15">
      <c r="A18" s="28" t="s">
        <v>158</v>
      </c>
      <c r="B18" s="16">
        <v>47.61</v>
      </c>
      <c r="C18" s="17">
        <v>43338</v>
      </c>
      <c r="D18" s="17">
        <v>43313</v>
      </c>
      <c r="E18" s="17"/>
      <c r="F18" s="17"/>
      <c r="G18" s="1">
        <f t="shared" si="0"/>
        <v>-25</v>
      </c>
      <c r="H18" s="16">
        <f t="shared" si="1"/>
        <v>-1190.25</v>
      </c>
    </row>
    <row r="19" spans="1:8" ht="15">
      <c r="A19" s="28" t="s">
        <v>159</v>
      </c>
      <c r="B19" s="16">
        <v>69.17</v>
      </c>
      <c r="C19" s="17">
        <v>43365</v>
      </c>
      <c r="D19" s="17">
        <v>43355</v>
      </c>
      <c r="E19" s="17"/>
      <c r="F19" s="17"/>
      <c r="G19" s="1">
        <f t="shared" si="0"/>
        <v>-10</v>
      </c>
      <c r="H19" s="16">
        <f t="shared" si="1"/>
        <v>-691.7</v>
      </c>
    </row>
    <row r="20" spans="1:8" ht="15">
      <c r="A20" s="28" t="s">
        <v>160</v>
      </c>
      <c r="B20" s="16">
        <v>680</v>
      </c>
      <c r="C20" s="17">
        <v>43365</v>
      </c>
      <c r="D20" s="17">
        <v>43355</v>
      </c>
      <c r="E20" s="17"/>
      <c r="F20" s="17"/>
      <c r="G20" s="1">
        <f t="shared" si="0"/>
        <v>-10</v>
      </c>
      <c r="H20" s="16">
        <f t="shared" si="1"/>
        <v>-6800</v>
      </c>
    </row>
    <row r="21" spans="1:8" ht="15">
      <c r="A21" s="28" t="s">
        <v>161</v>
      </c>
      <c r="B21" s="16">
        <v>95</v>
      </c>
      <c r="C21" s="17">
        <v>43365</v>
      </c>
      <c r="D21" s="17">
        <v>43355</v>
      </c>
      <c r="E21" s="17"/>
      <c r="F21" s="17"/>
      <c r="G21" s="1">
        <f t="shared" si="0"/>
        <v>-10</v>
      </c>
      <c r="H21" s="16">
        <f t="shared" si="1"/>
        <v>-950</v>
      </c>
    </row>
    <row r="22" spans="1:8" ht="15">
      <c r="A22" s="28" t="s">
        <v>162</v>
      </c>
      <c r="B22" s="16">
        <v>17.49</v>
      </c>
      <c r="C22" s="17">
        <v>43365</v>
      </c>
      <c r="D22" s="17">
        <v>43355</v>
      </c>
      <c r="E22" s="17"/>
      <c r="F22" s="17"/>
      <c r="G22" s="1">
        <f t="shared" si="0"/>
        <v>-10</v>
      </c>
      <c r="H22" s="16">
        <f t="shared" si="1"/>
        <v>-174.89999999999998</v>
      </c>
    </row>
    <row r="23" spans="1:8" ht="15">
      <c r="A23" s="28" t="s">
        <v>163</v>
      </c>
      <c r="B23" s="16">
        <v>185.84</v>
      </c>
      <c r="C23" s="17">
        <v>43365</v>
      </c>
      <c r="D23" s="17">
        <v>43355</v>
      </c>
      <c r="E23" s="17"/>
      <c r="F23" s="17"/>
      <c r="G23" s="1">
        <f t="shared" si="0"/>
        <v>-10</v>
      </c>
      <c r="H23" s="16">
        <f t="shared" si="1"/>
        <v>-1858.4</v>
      </c>
    </row>
    <row r="24" spans="1:8" ht="15">
      <c r="A24" s="28" t="s">
        <v>164</v>
      </c>
      <c r="B24" s="16">
        <v>110</v>
      </c>
      <c r="C24" s="17">
        <v>43383</v>
      </c>
      <c r="D24" s="17">
        <v>43355</v>
      </c>
      <c r="E24" s="17"/>
      <c r="F24" s="17"/>
      <c r="G24" s="1">
        <f t="shared" si="0"/>
        <v>-28</v>
      </c>
      <c r="H24" s="16">
        <f t="shared" si="1"/>
        <v>-3080</v>
      </c>
    </row>
    <row r="25" spans="1:8" ht="15">
      <c r="A25" s="28" t="s">
        <v>165</v>
      </c>
      <c r="B25" s="16">
        <v>69.17</v>
      </c>
      <c r="C25" s="17">
        <v>43383</v>
      </c>
      <c r="D25" s="17">
        <v>43355</v>
      </c>
      <c r="E25" s="17"/>
      <c r="F25" s="17"/>
      <c r="G25" s="1">
        <f t="shared" si="0"/>
        <v>-28</v>
      </c>
      <c r="H25" s="16">
        <f t="shared" si="1"/>
        <v>-1936.76</v>
      </c>
    </row>
    <row r="26" spans="1:8" ht="15">
      <c r="A26" s="28" t="s">
        <v>166</v>
      </c>
      <c r="B26" s="16">
        <v>340</v>
      </c>
      <c r="C26" s="17">
        <v>43376</v>
      </c>
      <c r="D26" s="17">
        <v>43355</v>
      </c>
      <c r="E26" s="17"/>
      <c r="F26" s="17"/>
      <c r="G26" s="1">
        <f t="shared" si="0"/>
        <v>-21</v>
      </c>
      <c r="H26" s="16">
        <f t="shared" si="1"/>
        <v>-7140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94016.76</v>
      </c>
      <c r="C1">
        <f>COUNTA(A4:A203)</f>
        <v>41</v>
      </c>
      <c r="G1" s="20">
        <f>IF(B1&lt;&gt;0,H1/B1,0)</f>
        <v>-20.54408565026066</v>
      </c>
      <c r="H1" s="19">
        <f>SUM(H4:H195)</f>
        <v>-1931488.37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167</v>
      </c>
      <c r="B4" s="16">
        <v>201.16</v>
      </c>
      <c r="C4" s="17">
        <v>43408</v>
      </c>
      <c r="D4" s="17">
        <v>43378</v>
      </c>
      <c r="E4" s="17"/>
      <c r="F4" s="17"/>
      <c r="G4" s="1">
        <f>D4-C4-(F4-E4)</f>
        <v>-30</v>
      </c>
      <c r="H4" s="16">
        <f>B4*G4</f>
        <v>-6034.8</v>
      </c>
    </row>
    <row r="5" spans="1:8" ht="15">
      <c r="A5" s="28" t="s">
        <v>168</v>
      </c>
      <c r="B5" s="16">
        <v>500</v>
      </c>
      <c r="C5" s="17">
        <v>43405</v>
      </c>
      <c r="D5" s="17">
        <v>43378</v>
      </c>
      <c r="E5" s="17"/>
      <c r="F5" s="17"/>
      <c r="G5" s="1">
        <f aca="true" t="shared" si="0" ref="G5:G68">D5-C5-(F5-E5)</f>
        <v>-27</v>
      </c>
      <c r="H5" s="16">
        <f aca="true" t="shared" si="1" ref="H5:H68">B5*G5</f>
        <v>-13500</v>
      </c>
    </row>
    <row r="6" spans="1:8" ht="15">
      <c r="A6" s="28" t="s">
        <v>169</v>
      </c>
      <c r="B6" s="16">
        <v>3062.53</v>
      </c>
      <c r="C6" s="17">
        <v>43392</v>
      </c>
      <c r="D6" s="17">
        <v>43378</v>
      </c>
      <c r="E6" s="17"/>
      <c r="F6" s="17"/>
      <c r="G6" s="1">
        <f t="shared" si="0"/>
        <v>-14</v>
      </c>
      <c r="H6" s="16">
        <f t="shared" si="1"/>
        <v>-42875.420000000006</v>
      </c>
    </row>
    <row r="7" spans="1:8" ht="15">
      <c r="A7" s="28" t="s">
        <v>170</v>
      </c>
      <c r="B7" s="16">
        <v>98</v>
      </c>
      <c r="C7" s="17">
        <v>43391</v>
      </c>
      <c r="D7" s="17">
        <v>43378</v>
      </c>
      <c r="E7" s="17"/>
      <c r="F7" s="17"/>
      <c r="G7" s="1">
        <f t="shared" si="0"/>
        <v>-13</v>
      </c>
      <c r="H7" s="16">
        <f t="shared" si="1"/>
        <v>-1274</v>
      </c>
    </row>
    <row r="8" spans="1:8" ht="15">
      <c r="A8" s="28" t="s">
        <v>171</v>
      </c>
      <c r="B8" s="16">
        <v>148</v>
      </c>
      <c r="C8" s="17">
        <v>43391</v>
      </c>
      <c r="D8" s="17">
        <v>43378</v>
      </c>
      <c r="E8" s="17"/>
      <c r="F8" s="17"/>
      <c r="G8" s="1">
        <f t="shared" si="0"/>
        <v>-13</v>
      </c>
      <c r="H8" s="16">
        <f t="shared" si="1"/>
        <v>-1924</v>
      </c>
    </row>
    <row r="9" spans="1:8" ht="15">
      <c r="A9" s="28" t="s">
        <v>172</v>
      </c>
      <c r="B9" s="16">
        <v>133.8</v>
      </c>
      <c r="C9" s="17">
        <v>43391</v>
      </c>
      <c r="D9" s="17">
        <v>43378</v>
      </c>
      <c r="E9" s="17"/>
      <c r="F9" s="17"/>
      <c r="G9" s="1">
        <f t="shared" si="0"/>
        <v>-13</v>
      </c>
      <c r="H9" s="16">
        <f t="shared" si="1"/>
        <v>-1739.4</v>
      </c>
    </row>
    <row r="10" spans="1:8" ht="15">
      <c r="A10" s="28" t="s">
        <v>173</v>
      </c>
      <c r="B10" s="16">
        <v>3739.5</v>
      </c>
      <c r="C10" s="17">
        <v>43408</v>
      </c>
      <c r="D10" s="17">
        <v>43378</v>
      </c>
      <c r="E10" s="17"/>
      <c r="F10" s="17"/>
      <c r="G10" s="1">
        <f t="shared" si="0"/>
        <v>-30</v>
      </c>
      <c r="H10" s="16">
        <f t="shared" si="1"/>
        <v>-112185</v>
      </c>
    </row>
    <row r="11" spans="1:8" ht="15">
      <c r="A11" s="28" t="s">
        <v>174</v>
      </c>
      <c r="B11" s="16">
        <v>140</v>
      </c>
      <c r="C11" s="17">
        <v>43386</v>
      </c>
      <c r="D11" s="17">
        <v>43378</v>
      </c>
      <c r="E11" s="17"/>
      <c r="F11" s="17"/>
      <c r="G11" s="1">
        <f t="shared" si="0"/>
        <v>-8</v>
      </c>
      <c r="H11" s="16">
        <f t="shared" si="1"/>
        <v>-1120</v>
      </c>
    </row>
    <row r="12" spans="1:8" ht="15">
      <c r="A12" s="28" t="s">
        <v>175</v>
      </c>
      <c r="B12" s="16">
        <v>680</v>
      </c>
      <c r="C12" s="17">
        <v>43387</v>
      </c>
      <c r="D12" s="17">
        <v>43378</v>
      </c>
      <c r="E12" s="17"/>
      <c r="F12" s="17"/>
      <c r="G12" s="1">
        <f t="shared" si="0"/>
        <v>-9</v>
      </c>
      <c r="H12" s="16">
        <f t="shared" si="1"/>
        <v>-6120</v>
      </c>
    </row>
    <row r="13" spans="1:8" ht="15">
      <c r="A13" s="28" t="s">
        <v>176</v>
      </c>
      <c r="B13" s="16">
        <v>63.67</v>
      </c>
      <c r="C13" s="17">
        <v>43419</v>
      </c>
      <c r="D13" s="17">
        <v>43389</v>
      </c>
      <c r="E13" s="17"/>
      <c r="F13" s="17"/>
      <c r="G13" s="1">
        <f t="shared" si="0"/>
        <v>-30</v>
      </c>
      <c r="H13" s="16">
        <f t="shared" si="1"/>
        <v>-1910.1000000000001</v>
      </c>
    </row>
    <row r="14" spans="1:8" ht="15">
      <c r="A14" s="28" t="s">
        <v>177</v>
      </c>
      <c r="B14" s="16">
        <v>69.17</v>
      </c>
      <c r="C14" s="17">
        <v>43411</v>
      </c>
      <c r="D14" s="17">
        <v>43389</v>
      </c>
      <c r="E14" s="17"/>
      <c r="F14" s="17"/>
      <c r="G14" s="1">
        <f t="shared" si="0"/>
        <v>-22</v>
      </c>
      <c r="H14" s="16">
        <f t="shared" si="1"/>
        <v>-1521.74</v>
      </c>
    </row>
    <row r="15" spans="1:8" ht="15">
      <c r="A15" s="28" t="s">
        <v>178</v>
      </c>
      <c r="B15" s="16">
        <v>400</v>
      </c>
      <c r="C15" s="17">
        <v>43419</v>
      </c>
      <c r="D15" s="17">
        <v>43389</v>
      </c>
      <c r="E15" s="17"/>
      <c r="F15" s="17"/>
      <c r="G15" s="1">
        <f t="shared" si="0"/>
        <v>-30</v>
      </c>
      <c r="H15" s="16">
        <f t="shared" si="1"/>
        <v>-12000</v>
      </c>
    </row>
    <row r="16" spans="1:8" ht="15">
      <c r="A16" s="28" t="s">
        <v>179</v>
      </c>
      <c r="B16" s="16">
        <v>680</v>
      </c>
      <c r="C16" s="17">
        <v>43411</v>
      </c>
      <c r="D16" s="17">
        <v>43389</v>
      </c>
      <c r="E16" s="17"/>
      <c r="F16" s="17"/>
      <c r="G16" s="1">
        <f t="shared" si="0"/>
        <v>-22</v>
      </c>
      <c r="H16" s="16">
        <f t="shared" si="1"/>
        <v>-14960</v>
      </c>
    </row>
    <row r="17" spans="1:8" ht="15">
      <c r="A17" s="28" t="s">
        <v>180</v>
      </c>
      <c r="B17" s="16">
        <v>200.44</v>
      </c>
      <c r="C17" s="17">
        <v>43429</v>
      </c>
      <c r="D17" s="17">
        <v>43402</v>
      </c>
      <c r="E17" s="17"/>
      <c r="F17" s="17"/>
      <c r="G17" s="1">
        <f t="shared" si="0"/>
        <v>-27</v>
      </c>
      <c r="H17" s="16">
        <f t="shared" si="1"/>
        <v>-5411.88</v>
      </c>
    </row>
    <row r="18" spans="1:8" ht="15">
      <c r="A18" s="28" t="s">
        <v>181</v>
      </c>
      <c r="B18" s="16">
        <v>15</v>
      </c>
      <c r="C18" s="17">
        <v>43421</v>
      </c>
      <c r="D18" s="17">
        <v>43402</v>
      </c>
      <c r="E18" s="17"/>
      <c r="F18" s="17"/>
      <c r="G18" s="1">
        <f t="shared" si="0"/>
        <v>-19</v>
      </c>
      <c r="H18" s="16">
        <f t="shared" si="1"/>
        <v>-285</v>
      </c>
    </row>
    <row r="19" spans="1:8" ht="15">
      <c r="A19" s="28" t="s">
        <v>182</v>
      </c>
      <c r="B19" s="16">
        <v>100</v>
      </c>
      <c r="C19" s="17">
        <v>43422</v>
      </c>
      <c r="D19" s="17">
        <v>43402</v>
      </c>
      <c r="E19" s="17"/>
      <c r="F19" s="17"/>
      <c r="G19" s="1">
        <f t="shared" si="0"/>
        <v>-20</v>
      </c>
      <c r="H19" s="16">
        <f t="shared" si="1"/>
        <v>-2000</v>
      </c>
    </row>
    <row r="20" spans="1:8" ht="15">
      <c r="A20" s="28" t="s">
        <v>183</v>
      </c>
      <c r="B20" s="16">
        <v>103.39</v>
      </c>
      <c r="C20" s="17">
        <v>43432</v>
      </c>
      <c r="D20" s="17">
        <v>43402</v>
      </c>
      <c r="E20" s="17"/>
      <c r="F20" s="17"/>
      <c r="G20" s="1">
        <f t="shared" si="0"/>
        <v>-30</v>
      </c>
      <c r="H20" s="16">
        <f t="shared" si="1"/>
        <v>-3101.7</v>
      </c>
    </row>
    <row r="21" spans="1:8" ht="15">
      <c r="A21" s="28" t="s">
        <v>184</v>
      </c>
      <c r="B21" s="16">
        <v>91.89</v>
      </c>
      <c r="C21" s="17">
        <v>43429</v>
      </c>
      <c r="D21" s="17">
        <v>43404</v>
      </c>
      <c r="E21" s="17"/>
      <c r="F21" s="17"/>
      <c r="G21" s="1">
        <f t="shared" si="0"/>
        <v>-25</v>
      </c>
      <c r="H21" s="16">
        <f t="shared" si="1"/>
        <v>-2297.25</v>
      </c>
    </row>
    <row r="22" spans="1:8" ht="15">
      <c r="A22" s="28" t="s">
        <v>185</v>
      </c>
      <c r="B22" s="16">
        <v>81.86</v>
      </c>
      <c r="C22" s="17">
        <v>43434</v>
      </c>
      <c r="D22" s="17">
        <v>43404</v>
      </c>
      <c r="E22" s="17"/>
      <c r="F22" s="17"/>
      <c r="G22" s="1">
        <f t="shared" si="0"/>
        <v>-30</v>
      </c>
      <c r="H22" s="16">
        <f t="shared" si="1"/>
        <v>-2455.8</v>
      </c>
    </row>
    <row r="23" spans="1:8" ht="15">
      <c r="A23" s="28" t="s">
        <v>186</v>
      </c>
      <c r="B23" s="16">
        <v>264.84</v>
      </c>
      <c r="C23" s="17">
        <v>43439</v>
      </c>
      <c r="D23" s="17">
        <v>43410</v>
      </c>
      <c r="E23" s="17"/>
      <c r="F23" s="17"/>
      <c r="G23" s="1">
        <f t="shared" si="0"/>
        <v>-29</v>
      </c>
      <c r="H23" s="16">
        <f t="shared" si="1"/>
        <v>-7680.36</v>
      </c>
    </row>
    <row r="24" spans="1:8" ht="15">
      <c r="A24" s="28" t="s">
        <v>187</v>
      </c>
      <c r="B24" s="16">
        <v>166.5</v>
      </c>
      <c r="C24" s="17">
        <v>43440</v>
      </c>
      <c r="D24" s="17">
        <v>43410</v>
      </c>
      <c r="E24" s="17"/>
      <c r="F24" s="17"/>
      <c r="G24" s="1">
        <f t="shared" si="0"/>
        <v>-30</v>
      </c>
      <c r="H24" s="16">
        <f t="shared" si="1"/>
        <v>-4995</v>
      </c>
    </row>
    <row r="25" spans="1:8" ht="15">
      <c r="A25" s="28" t="s">
        <v>188</v>
      </c>
      <c r="B25" s="16">
        <v>3502</v>
      </c>
      <c r="C25" s="17">
        <v>43439</v>
      </c>
      <c r="D25" s="17">
        <v>43410</v>
      </c>
      <c r="E25" s="17"/>
      <c r="F25" s="17"/>
      <c r="G25" s="1">
        <f t="shared" si="0"/>
        <v>-29</v>
      </c>
      <c r="H25" s="16">
        <f t="shared" si="1"/>
        <v>-101558</v>
      </c>
    </row>
    <row r="26" spans="1:8" ht="15">
      <c r="A26" s="28" t="s">
        <v>189</v>
      </c>
      <c r="B26" s="16">
        <v>150</v>
      </c>
      <c r="C26" s="17">
        <v>43446</v>
      </c>
      <c r="D26" s="17">
        <v>43417</v>
      </c>
      <c r="E26" s="17"/>
      <c r="F26" s="17"/>
      <c r="G26" s="1">
        <f t="shared" si="0"/>
        <v>-29</v>
      </c>
      <c r="H26" s="16">
        <f t="shared" si="1"/>
        <v>-4350</v>
      </c>
    </row>
    <row r="27" spans="1:8" ht="15">
      <c r="A27" s="28" t="s">
        <v>190</v>
      </c>
      <c r="B27" s="16">
        <v>270</v>
      </c>
      <c r="C27" s="17">
        <v>43450</v>
      </c>
      <c r="D27" s="17">
        <v>43420</v>
      </c>
      <c r="E27" s="17"/>
      <c r="F27" s="17"/>
      <c r="G27" s="1">
        <f t="shared" si="0"/>
        <v>-30</v>
      </c>
      <c r="H27" s="16">
        <f t="shared" si="1"/>
        <v>-8100</v>
      </c>
    </row>
    <row r="28" spans="1:8" ht="15">
      <c r="A28" s="28" t="s">
        <v>191</v>
      </c>
      <c r="B28" s="16">
        <v>5280</v>
      </c>
      <c r="C28" s="17">
        <v>43463</v>
      </c>
      <c r="D28" s="17">
        <v>43433</v>
      </c>
      <c r="E28" s="17"/>
      <c r="F28" s="17"/>
      <c r="G28" s="1">
        <f t="shared" si="0"/>
        <v>-30</v>
      </c>
      <c r="H28" s="16">
        <f t="shared" si="1"/>
        <v>-158400</v>
      </c>
    </row>
    <row r="29" spans="1:8" ht="15">
      <c r="A29" s="28" t="s">
        <v>192</v>
      </c>
      <c r="B29" s="16">
        <v>19481.97</v>
      </c>
      <c r="C29" s="17">
        <v>43425</v>
      </c>
      <c r="D29" s="17">
        <v>43434</v>
      </c>
      <c r="E29" s="17"/>
      <c r="F29" s="17"/>
      <c r="G29" s="1">
        <f t="shared" si="0"/>
        <v>9</v>
      </c>
      <c r="H29" s="16">
        <f t="shared" si="1"/>
        <v>175337.73</v>
      </c>
    </row>
    <row r="30" spans="1:8" ht="15">
      <c r="A30" s="28" t="s">
        <v>193</v>
      </c>
      <c r="B30" s="16">
        <v>148</v>
      </c>
      <c r="C30" s="17">
        <v>43455</v>
      </c>
      <c r="D30" s="17">
        <v>43437</v>
      </c>
      <c r="E30" s="17"/>
      <c r="F30" s="17"/>
      <c r="G30" s="1">
        <f t="shared" si="0"/>
        <v>-18</v>
      </c>
      <c r="H30" s="16">
        <f t="shared" si="1"/>
        <v>-2664</v>
      </c>
    </row>
    <row r="31" spans="1:8" ht="15">
      <c r="A31" s="28" t="s">
        <v>194</v>
      </c>
      <c r="B31" s="16">
        <v>133.8</v>
      </c>
      <c r="C31" s="17">
        <v>43455</v>
      </c>
      <c r="D31" s="17">
        <v>43437</v>
      </c>
      <c r="E31" s="17"/>
      <c r="F31" s="17"/>
      <c r="G31" s="1">
        <f t="shared" si="0"/>
        <v>-18</v>
      </c>
      <c r="H31" s="16">
        <f t="shared" si="1"/>
        <v>-2408.4</v>
      </c>
    </row>
    <row r="32" spans="1:8" ht="15">
      <c r="A32" s="28" t="s">
        <v>195</v>
      </c>
      <c r="B32" s="16">
        <v>98</v>
      </c>
      <c r="C32" s="17">
        <v>43485</v>
      </c>
      <c r="D32" s="17">
        <v>43437</v>
      </c>
      <c r="E32" s="17"/>
      <c r="F32" s="17"/>
      <c r="G32" s="1">
        <f t="shared" si="0"/>
        <v>-48</v>
      </c>
      <c r="H32" s="16">
        <f t="shared" si="1"/>
        <v>-4704</v>
      </c>
    </row>
    <row r="33" spans="1:8" ht="15">
      <c r="A33" s="28" t="s">
        <v>196</v>
      </c>
      <c r="B33" s="16">
        <v>750</v>
      </c>
      <c r="C33" s="17">
        <v>43442</v>
      </c>
      <c r="D33" s="17">
        <v>43437</v>
      </c>
      <c r="E33" s="17"/>
      <c r="F33" s="17"/>
      <c r="G33" s="1">
        <f t="shared" si="0"/>
        <v>-5</v>
      </c>
      <c r="H33" s="16">
        <f t="shared" si="1"/>
        <v>-3750</v>
      </c>
    </row>
    <row r="34" spans="1:8" ht="15">
      <c r="A34" s="28" t="s">
        <v>197</v>
      </c>
      <c r="B34" s="16">
        <v>55.9</v>
      </c>
      <c r="C34" s="17">
        <v>43464</v>
      </c>
      <c r="D34" s="17">
        <v>43437</v>
      </c>
      <c r="E34" s="17"/>
      <c r="F34" s="17"/>
      <c r="G34" s="1">
        <f t="shared" si="0"/>
        <v>-27</v>
      </c>
      <c r="H34" s="16">
        <f t="shared" si="1"/>
        <v>-1509.3</v>
      </c>
    </row>
    <row r="35" spans="1:8" ht="15">
      <c r="A35" s="28" t="s">
        <v>198</v>
      </c>
      <c r="B35" s="16">
        <v>69.17</v>
      </c>
      <c r="C35" s="17">
        <v>43442</v>
      </c>
      <c r="D35" s="17">
        <v>43437</v>
      </c>
      <c r="E35" s="17"/>
      <c r="F35" s="17"/>
      <c r="G35" s="1">
        <f t="shared" si="0"/>
        <v>-5</v>
      </c>
      <c r="H35" s="16">
        <f t="shared" si="1"/>
        <v>-345.85</v>
      </c>
    </row>
    <row r="36" spans="1:8" ht="15">
      <c r="A36" s="28" t="s">
        <v>199</v>
      </c>
      <c r="B36" s="16">
        <v>680</v>
      </c>
      <c r="C36" s="17">
        <v>43442</v>
      </c>
      <c r="D36" s="17">
        <v>43437</v>
      </c>
      <c r="E36" s="17"/>
      <c r="F36" s="17"/>
      <c r="G36" s="1">
        <f t="shared" si="0"/>
        <v>-5</v>
      </c>
      <c r="H36" s="16">
        <f t="shared" si="1"/>
        <v>-3400</v>
      </c>
    </row>
    <row r="37" spans="1:8" ht="15">
      <c r="A37" s="28" t="s">
        <v>200</v>
      </c>
      <c r="B37" s="16">
        <v>125</v>
      </c>
      <c r="C37" s="17">
        <v>43439</v>
      </c>
      <c r="D37" s="17">
        <v>43437</v>
      </c>
      <c r="E37" s="17"/>
      <c r="F37" s="17"/>
      <c r="G37" s="1">
        <f t="shared" si="0"/>
        <v>-2</v>
      </c>
      <c r="H37" s="16">
        <f t="shared" si="1"/>
        <v>-250</v>
      </c>
    </row>
    <row r="38" spans="1:8" ht="15">
      <c r="A38" s="28" t="s">
        <v>201</v>
      </c>
      <c r="B38" s="16">
        <v>16560</v>
      </c>
      <c r="C38" s="17">
        <v>43474</v>
      </c>
      <c r="D38" s="17">
        <v>43444</v>
      </c>
      <c r="E38" s="17"/>
      <c r="F38" s="17"/>
      <c r="G38" s="1">
        <f t="shared" si="0"/>
        <v>-30</v>
      </c>
      <c r="H38" s="16">
        <f t="shared" si="1"/>
        <v>-496800</v>
      </c>
    </row>
    <row r="39" spans="1:8" ht="15">
      <c r="A39" s="28" t="s">
        <v>202</v>
      </c>
      <c r="B39" s="16">
        <v>12292</v>
      </c>
      <c r="C39" s="17">
        <v>43474</v>
      </c>
      <c r="D39" s="17">
        <v>43444</v>
      </c>
      <c r="E39" s="17"/>
      <c r="F39" s="17"/>
      <c r="G39" s="1">
        <f t="shared" si="0"/>
        <v>-30</v>
      </c>
      <c r="H39" s="16">
        <f t="shared" si="1"/>
        <v>-368760</v>
      </c>
    </row>
    <row r="40" spans="1:8" ht="15">
      <c r="A40" s="28" t="s">
        <v>203</v>
      </c>
      <c r="B40" s="16">
        <v>18960</v>
      </c>
      <c r="C40" s="17">
        <v>43474</v>
      </c>
      <c r="D40" s="17">
        <v>43444</v>
      </c>
      <c r="E40" s="17"/>
      <c r="F40" s="17"/>
      <c r="G40" s="1">
        <f t="shared" si="0"/>
        <v>-30</v>
      </c>
      <c r="H40" s="16">
        <f t="shared" si="1"/>
        <v>-568800</v>
      </c>
    </row>
    <row r="41" spans="1:8" ht="15">
      <c r="A41" s="28" t="s">
        <v>204</v>
      </c>
      <c r="B41" s="16">
        <v>69.17</v>
      </c>
      <c r="C41" s="17">
        <v>43474</v>
      </c>
      <c r="D41" s="17">
        <v>43444</v>
      </c>
      <c r="E41" s="17"/>
      <c r="F41" s="17"/>
      <c r="G41" s="1">
        <f t="shared" si="0"/>
        <v>-30</v>
      </c>
      <c r="H41" s="16">
        <f t="shared" si="1"/>
        <v>-2075.1</v>
      </c>
    </row>
    <row r="42" spans="1:8" ht="15">
      <c r="A42" s="28" t="s">
        <v>205</v>
      </c>
      <c r="B42" s="16">
        <v>832</v>
      </c>
      <c r="C42" s="17">
        <v>43474</v>
      </c>
      <c r="D42" s="17">
        <v>43444</v>
      </c>
      <c r="E42" s="17"/>
      <c r="F42" s="17"/>
      <c r="G42" s="1">
        <f t="shared" si="0"/>
        <v>-30</v>
      </c>
      <c r="H42" s="16">
        <f t="shared" si="1"/>
        <v>-24960</v>
      </c>
    </row>
    <row r="43" spans="1:8" ht="15">
      <c r="A43" s="28" t="s">
        <v>206</v>
      </c>
      <c r="B43" s="16">
        <v>680</v>
      </c>
      <c r="C43" s="17">
        <v>43477</v>
      </c>
      <c r="D43" s="17">
        <v>43447</v>
      </c>
      <c r="E43" s="17"/>
      <c r="F43" s="17"/>
      <c r="G43" s="1">
        <f t="shared" si="0"/>
        <v>-30</v>
      </c>
      <c r="H43" s="16">
        <f t="shared" si="1"/>
        <v>-20400</v>
      </c>
    </row>
    <row r="44" spans="1:8" ht="15">
      <c r="A44" s="28" t="s">
        <v>207</v>
      </c>
      <c r="B44" s="16">
        <v>2940</v>
      </c>
      <c r="C44" s="17">
        <v>43483</v>
      </c>
      <c r="D44" s="17">
        <v>43453</v>
      </c>
      <c r="E44" s="17"/>
      <c r="F44" s="17"/>
      <c r="G44" s="1">
        <f t="shared" si="0"/>
        <v>-30</v>
      </c>
      <c r="H44" s="16">
        <f t="shared" si="1"/>
        <v>-88200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2019-01-09T08:51:38Z</dcterms:modified>
  <cp:category/>
  <cp:version/>
  <cp:contentType/>
  <cp:contentStatus/>
</cp:coreProperties>
</file>