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<sst xmlns="http://schemas.openxmlformats.org/spreadsheetml/2006/main" count="222" uniqueCount="197">
  <si>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</si>
  <si>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</si>
  <si>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</si>
  <si>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</si>
  <si>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</si>
  <si>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</si>
  <si>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</si>
  <si>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</si>
  <si>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</si>
  <si>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</si>
  <si>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</si>
  <si>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</si>
  <si>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</si>
  <si>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</si>
  <si>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</si>
  <si>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</si>
  <si>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</si>
  <si>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</si>
  <si>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</si>
  <si>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</si>
  <si>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Statale   "G. Agnesi"</t>
  </si>
  <si>
    <t>20136 MILANO (MI) VIA TABACCHI, 17/19 C.F. 80126210154 C.M. MIPM03000T</t>
  </si>
  <si>
    <t>20-0019 del 10/01/2020</t>
  </si>
  <si>
    <t>219 del 20/12/2019</t>
  </si>
  <si>
    <t>M000547828 del 01/01/2020</t>
  </si>
  <si>
    <t>20-15-5 del 09/01/2020</t>
  </si>
  <si>
    <t>20-15-4 del 09/01/2020</t>
  </si>
  <si>
    <t>20-15-3 del 09/01/2020</t>
  </si>
  <si>
    <t>20-15-1 del 09/01/2020</t>
  </si>
  <si>
    <t>20-15-2 del 09/01/2020</t>
  </si>
  <si>
    <t>FPA 9/20 del 02/01/2020</t>
  </si>
  <si>
    <t>FPA 8/20 del 02/01/2020</t>
  </si>
  <si>
    <t>20204E00535 del 08/01/2020</t>
  </si>
  <si>
    <t>20204E00827 del 10/01/2020</t>
  </si>
  <si>
    <t>200142/E del 14/01/2020</t>
  </si>
  <si>
    <t>33 del 30/12/2019</t>
  </si>
  <si>
    <t>2019/39 del 20/12/2019</t>
  </si>
  <si>
    <t>00000034/99/2020 del 25/01/2020</t>
  </si>
  <si>
    <t>8720002264 del 20/01/2020</t>
  </si>
  <si>
    <t>FATTPA 81_19 del 28/12/2019</t>
  </si>
  <si>
    <t>53/2020/PA del 28/01/2020</t>
  </si>
  <si>
    <t>00000070/99/2020 del 31/01/2020</t>
  </si>
  <si>
    <t>09 del 31/01/2020</t>
  </si>
  <si>
    <t>124/PA del 31/01/2020</t>
  </si>
  <si>
    <t>37 del 06/02/2020</t>
  </si>
  <si>
    <t>481/2020 del 31/01/2020</t>
  </si>
  <si>
    <t>493/2020 del 31/01/2020</t>
  </si>
  <si>
    <t>132/PA del 31/01/2020</t>
  </si>
  <si>
    <t>40/FE del 29/01/2020</t>
  </si>
  <si>
    <t>8720011040 del 30/01/2020</t>
  </si>
  <si>
    <t>FATTPA 9_20 del 31/01/2020</t>
  </si>
  <si>
    <t>FATTPA 8_20 del 31/01/2020</t>
  </si>
  <si>
    <t>15000094 del 24/12/2019</t>
  </si>
  <si>
    <t>8Z00003906 del 10/01/2020</t>
  </si>
  <si>
    <t>8Z00004029 del 10/01/2020</t>
  </si>
  <si>
    <t>M003043910 del 01/02/2020</t>
  </si>
  <si>
    <t>8/PA del 10/02/2020</t>
  </si>
  <si>
    <t>00545/20 del 10/02/2020</t>
  </si>
  <si>
    <t>20-15-10 del 10/02/2020</t>
  </si>
  <si>
    <t>20204E04454 del 05/02/2020</t>
  </si>
  <si>
    <t>8Z00057230 del 06/02/2020</t>
  </si>
  <si>
    <t>20-15-11 del 20/02/2020</t>
  </si>
  <si>
    <t>7X00775747 del 14/02/2020</t>
  </si>
  <si>
    <t>15000014 del 01/03/2020</t>
  </si>
  <si>
    <t>20-15-16 del 02/03/2020</t>
  </si>
  <si>
    <t>FATTPA 15_20 del 29/02/2020</t>
  </si>
  <si>
    <t>8720023461 del 03/03/2020</t>
  </si>
  <si>
    <t>30 del 28/02/2020</t>
  </si>
  <si>
    <t>M005889898 del 01/03/2020</t>
  </si>
  <si>
    <t>0089/2020 del 21/02/2020</t>
  </si>
  <si>
    <t>246/PA del 29/02/2020</t>
  </si>
  <si>
    <t>1849/2020 del 23/03/2020</t>
  </si>
  <si>
    <t>1850/2020 del 23/03/2020</t>
  </si>
  <si>
    <t>48 del 30/03/2020</t>
  </si>
  <si>
    <t>20204E07809 del 06/03/2020</t>
  </si>
  <si>
    <t>8Z00139117 del 09/03/2020</t>
  </si>
  <si>
    <t>8Z00139298 del 09/03/2020</t>
  </si>
  <si>
    <t>8Z00139530 del 09/03/2020</t>
  </si>
  <si>
    <t>FATTPA 19_20 del 31/03/2020</t>
  </si>
  <si>
    <t>2020BENA005000508 del 03/03/2020</t>
  </si>
  <si>
    <t>M007464521 del 01/04/2020</t>
  </si>
  <si>
    <t>7X01512382 del 15/04/2020</t>
  </si>
  <si>
    <t>8Z00190924 del 06/04/2020</t>
  </si>
  <si>
    <t>8720052860 del 30/04/2020</t>
  </si>
  <si>
    <t>8720048184 del 20/04/2020</t>
  </si>
  <si>
    <t>15000027 del 01/05/2020</t>
  </si>
  <si>
    <t>M009340191 del 01/05/2020</t>
  </si>
  <si>
    <t>20204G01162 del 05/05/2020</t>
  </si>
  <si>
    <t>0262/2020 del 17/04/2020</t>
  </si>
  <si>
    <t>62 del 30/04/2020</t>
  </si>
  <si>
    <t>387/PA del 30/04/2020</t>
  </si>
  <si>
    <t>14/E del 11/06/2020</t>
  </si>
  <si>
    <t>15/E del 11/06/2020</t>
  </si>
  <si>
    <t>3733/2020 del 29/05/2020</t>
  </si>
  <si>
    <t>FPA 141/20 del 14/05/2020</t>
  </si>
  <si>
    <t>FPA 151/20 del 19/05/2020</t>
  </si>
  <si>
    <t>375/FE del 20/05/2020</t>
  </si>
  <si>
    <t>376/FE del 20/05/2020</t>
  </si>
  <si>
    <t>20204E12236 del 21/05/2020</t>
  </si>
  <si>
    <t>20204E11466 del 14/05/2020</t>
  </si>
  <si>
    <t>8Z00265113 del 11/05/2020</t>
  </si>
  <si>
    <t>8Z00265880 del 11/05/2020</t>
  </si>
  <si>
    <t>8Z00265679 del 11/05/2020</t>
  </si>
  <si>
    <t>M013338087 del 01/06/2020</t>
  </si>
  <si>
    <t>8720068100 del 15/06/2020</t>
  </si>
  <si>
    <t>20204E14017 del 08/06/2020</t>
  </si>
  <si>
    <t>20204E14386 del 12/06/2020</t>
  </si>
  <si>
    <t>20204E12899 del 29/05/2020</t>
  </si>
  <si>
    <t>20204E12980 del 03/06/2020</t>
  </si>
  <si>
    <t>15/E del 23/06/2020</t>
  </si>
  <si>
    <t>15000039 del 01/07/2020</t>
  </si>
  <si>
    <t>FATTPA 29_20 del 30/06/2020</t>
  </si>
  <si>
    <t>0295 del 30/06/2020</t>
  </si>
  <si>
    <t>16/E del 30/06/2020</t>
  </si>
  <si>
    <t>4245/2020 del 26/06/2020</t>
  </si>
  <si>
    <t>4240/2020 del 26/06/2020</t>
  </si>
  <si>
    <t>M015557342 del 01/07/2020</t>
  </si>
  <si>
    <t>20204E16401 del 03/07/2020</t>
  </si>
  <si>
    <t>587/PA del 07/07/2020</t>
  </si>
  <si>
    <t>608/PA del 08/07/2020</t>
  </si>
  <si>
    <t>271 del 09/07/2020</t>
  </si>
  <si>
    <t>18/E del 13/07/2020</t>
  </si>
  <si>
    <t>19/E del 13/07/2020</t>
  </si>
  <si>
    <t>695/PA del 15/07/2020</t>
  </si>
  <si>
    <t>509/PA del 02/07/2020</t>
  </si>
  <si>
    <t>8Z00374600 del 08/07/2020</t>
  </si>
  <si>
    <t>8Z00375006 del 08/07/2020</t>
  </si>
  <si>
    <t>8Z00376592 del 08/07/2020</t>
  </si>
  <si>
    <t>24/E del 28/07/2020</t>
  </si>
  <si>
    <t>M018566072 del 01/08/2020</t>
  </si>
  <si>
    <t>FATTPA 38_20 del 31/07/2020</t>
  </si>
  <si>
    <t>112 del 31/07/2020</t>
  </si>
  <si>
    <t>1020221703 del 03/08/2020</t>
  </si>
  <si>
    <t>8Z00427246 del 13/08/2020</t>
  </si>
  <si>
    <t>8Z00306986 del 05/06/2020</t>
  </si>
  <si>
    <t>20PAS0011382 del 31/08/2020</t>
  </si>
  <si>
    <t>26/E del 10/09/2020</t>
  </si>
  <si>
    <t>0613/2020 del 08/09/2020</t>
  </si>
  <si>
    <t>15000055 del 01/09/2020</t>
  </si>
  <si>
    <t>FATTPA 47_20 del 31/08/2020</t>
  </si>
  <si>
    <t>119 del 31/08/2020</t>
  </si>
  <si>
    <t>7X02954761 del 14/08/2020</t>
  </si>
  <si>
    <t>8Z00500812 del 10/09/2020</t>
  </si>
  <si>
    <t>8Z00499460 del 10/09/2020</t>
  </si>
  <si>
    <t>8Z00501804 del 10/09/2020</t>
  </si>
  <si>
    <t>28/E del 17/09/2020</t>
  </si>
  <si>
    <t>0641/2020 del 25/09/2020</t>
  </si>
  <si>
    <t>183200000001404537 del 21/09/2020</t>
  </si>
  <si>
    <t>40/E del 15/10/2020</t>
  </si>
  <si>
    <t>38/E del 12/10/2020</t>
  </si>
  <si>
    <t>727/FE del 21/10/2020</t>
  </si>
  <si>
    <t>6109/2020 del 26/09/2020</t>
  </si>
  <si>
    <t>6108/2020 del 26/09/2020</t>
  </si>
  <si>
    <t>20204E26775 del 08/10/2020</t>
  </si>
  <si>
    <t>398 del 29/09/2020</t>
  </si>
  <si>
    <t>399 del 29/09/2020</t>
  </si>
  <si>
    <t>502/54 del 30/09/2020</t>
  </si>
  <si>
    <t>FATTPA 62_20 del 01/10/2020</t>
  </si>
  <si>
    <t>139 del 30/09/2020</t>
  </si>
  <si>
    <t>M023112637 del 01/10/2020</t>
  </si>
  <si>
    <t>1020280922 del 30/09/2020</t>
  </si>
  <si>
    <t>1020289791 del 13/10/2020</t>
  </si>
  <si>
    <t>8Z00533709 del 14/10/2020</t>
  </si>
  <si>
    <t>7X03635659 del 14/10/2020</t>
  </si>
  <si>
    <t>12838 del 27/10/2020</t>
  </si>
  <si>
    <t>15000072 del 01/11/2020</t>
  </si>
  <si>
    <t>FATTPA 66_20 del 31/10/2020</t>
  </si>
  <si>
    <t>02398/20 del 03/11/2020</t>
  </si>
  <si>
    <t>26/E del 04/11/2020</t>
  </si>
  <si>
    <t>0508 del 03/11/2020</t>
  </si>
  <si>
    <t>M023916227 del 01/11/2020</t>
  </si>
  <si>
    <t>20204E30354 del 05/11/2020</t>
  </si>
  <si>
    <t>7X02182016 del 15/06/2020</t>
  </si>
  <si>
    <t>171/1.001 del 03/11/2020</t>
  </si>
  <si>
    <t>8Z00609532 del 11/11/2020</t>
  </si>
  <si>
    <t>8Z00610621 del 11/11/2020</t>
  </si>
  <si>
    <t>8Z00611005 del 11/11/2020</t>
  </si>
  <si>
    <t>50/E del 19/11/2020</t>
  </si>
  <si>
    <t>159 del 30/10/2020</t>
  </si>
  <si>
    <t>114M del 27/11/2020</t>
  </si>
  <si>
    <t>1766 del 30/11/2020</t>
  </si>
  <si>
    <t>M028268758 del 01/12/2020</t>
  </si>
  <si>
    <t>46/PA del 03/12/2020</t>
  </si>
  <si>
    <t>FATTPA 73_20 del 30/11/2020</t>
  </si>
  <si>
    <t>0803/2020 del 25/11/2020</t>
  </si>
  <si>
    <t>179 del 30/11/2020</t>
  </si>
  <si>
    <t>517 del 04/12/2020</t>
  </si>
  <si>
    <t>66/E del 11/12/2020</t>
  </si>
  <si>
    <t>68/E del 14/12/2020</t>
  </si>
  <si>
    <t>1020370305 del 14/12/2020</t>
  </si>
  <si>
    <t>FPA 19/20 del 16/12/2020</t>
  </si>
  <si>
    <t>70/E del 15/12/2020</t>
  </si>
  <si>
    <t>0908/2020 del 22/12/2020</t>
  </si>
  <si>
    <t>1110/PA del 16/12/2020</t>
  </si>
  <si>
    <t>1135/PA del 18/12/2020</t>
  </si>
  <si>
    <t>7X04378193 del 12/12/2020</t>
  </si>
  <si>
    <t>8Z00650494 del 12/12/2020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</si>
</sst>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176</v>
      </c>
      <c r="B10" s="37"/>
      <c r="C10" s="50">
        <f>SUM(C16:D19)</f>
        <v>242472.05</v>
      </c>
      <c r="D10" s="37"/>
      <c r="E10" s="38">
        <f>('Trimestre 1'!H1+'Trimestre 2'!H1+'Trimestre 3'!H1+'Trimestre 4'!H1)/C10</f>
        <v>-22.774590390933724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48</v>
      </c>
      <c r="C16" s="51">
        <f>'Trimestre 1'!B1</f>
        <v>99227.09000000001</v>
      </c>
      <c r="D16" s="52"/>
      <c r="E16" s="51">
        <f>'Trimestre 1'!G1</f>
        <v>-26.97316791210949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21</v>
      </c>
      <c r="C17" s="51">
        <f>'Trimestre 2'!B1</f>
        <v>32116.159999999996</v>
      </c>
      <c r="D17" s="52"/>
      <c r="E17" s="51">
        <f>'Trimestre 2'!G1</f>
        <v>-9.031069094188098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58</v>
      </c>
      <c r="C18" s="51">
        <f>'Trimestre 3'!B1</f>
        <v>48622.12</v>
      </c>
      <c r="D18" s="52"/>
      <c r="E18" s="51">
        <f>'Trimestre 3'!G1</f>
        <v>-21.130211105562655</v>
      </c>
      <c r="F18" s="53"/>
    </row>
    <row r="19" spans="1:6" ht="21.75" customHeight="1" thickBot="1">
      <c r="A19" s="24" t="s">
        <v>18</v>
      </c>
      <c r="B19" s="25">
        <f>'Trimestre 4'!C1</f>
        <v>49</v>
      </c>
      <c r="C19" s="47">
        <f>'Trimestre 4'!B1</f>
        <v>62506.68</v>
      </c>
      <c r="D19" s="49"/>
      <c r="E19" s="47">
        <f>'Trimestre 4'!G1</f>
        <v>-24.45008661474262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99227.09000000001</v>
      </c>
      <c r="C1">
        <f>COUNTA(A4:A203)</f>
        <v>48</v>
      </c>
      <c r="G1" s="20">
        <f>IF(B1&lt;&gt;0,H1/B1,0)</f>
        <v>-26.97316791210949</v>
      </c>
      <c r="H1" s="19">
        <f>SUM(H4:H195)</f>
        <v>-2676468.9600000004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286</v>
      </c>
      <c r="C4" s="17">
        <v>43873</v>
      </c>
      <c r="D4" s="17">
        <v>43850</v>
      </c>
      <c r="E4" s="17"/>
      <c r="F4" s="17"/>
      <c r="G4" s="1">
        <f>D4-C4-(F4-E4)</f>
        <v>-23</v>
      </c>
      <c r="H4" s="16">
        <f>B4*G4</f>
        <v>-6578</v>
      </c>
    </row>
    <row r="5" spans="1:8" ht="15">
      <c r="A5" s="28" t="s">
        <v>23</v>
      </c>
      <c r="B5" s="16">
        <v>680</v>
      </c>
      <c r="C5" s="17">
        <v>43873</v>
      </c>
      <c r="D5" s="17">
        <v>43850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-15640</v>
      </c>
    </row>
    <row r="6" spans="1:8" ht="15">
      <c r="A6" s="28" t="s">
        <v>24</v>
      </c>
      <c r="B6" s="16">
        <v>69.17</v>
      </c>
      <c r="C6" s="17">
        <v>43873</v>
      </c>
      <c r="D6" s="17">
        <v>43850</v>
      </c>
      <c r="E6" s="17"/>
      <c r="F6" s="17"/>
      <c r="G6" s="1">
        <f t="shared" si="0"/>
        <v>-23</v>
      </c>
      <c r="H6" s="16">
        <f t="shared" si="1"/>
        <v>-1590.91</v>
      </c>
    </row>
    <row r="7" spans="1:8" ht="15">
      <c r="A7" s="28" t="s">
        <v>25</v>
      </c>
      <c r="B7" s="16">
        <v>1920</v>
      </c>
      <c r="C7" s="17">
        <v>43870</v>
      </c>
      <c r="D7" s="17">
        <v>43850</v>
      </c>
      <c r="E7" s="17"/>
      <c r="F7" s="17"/>
      <c r="G7" s="1">
        <f t="shared" si="0"/>
        <v>-20</v>
      </c>
      <c r="H7" s="16">
        <f t="shared" si="1"/>
        <v>-38400</v>
      </c>
    </row>
    <row r="8" spans="1:8" ht="15">
      <c r="A8" s="28" t="s">
        <v>26</v>
      </c>
      <c r="B8" s="16">
        <v>2280</v>
      </c>
      <c r="C8" s="17">
        <v>43870</v>
      </c>
      <c r="D8" s="17">
        <v>43850</v>
      </c>
      <c r="E8" s="17"/>
      <c r="F8" s="17"/>
      <c r="G8" s="1">
        <f t="shared" si="0"/>
        <v>-20</v>
      </c>
      <c r="H8" s="16">
        <f t="shared" si="1"/>
        <v>-45600</v>
      </c>
    </row>
    <row r="9" spans="1:8" ht="15">
      <c r="A9" s="28" t="s">
        <v>27</v>
      </c>
      <c r="B9" s="16">
        <v>3780</v>
      </c>
      <c r="C9" s="17">
        <v>43870</v>
      </c>
      <c r="D9" s="17">
        <v>43850</v>
      </c>
      <c r="E9" s="17"/>
      <c r="F9" s="17"/>
      <c r="G9" s="1">
        <f t="shared" si="0"/>
        <v>-20</v>
      </c>
      <c r="H9" s="16">
        <f t="shared" si="1"/>
        <v>-75600</v>
      </c>
    </row>
    <row r="10" spans="1:8" ht="15">
      <c r="A10" s="28" t="s">
        <v>28</v>
      </c>
      <c r="B10" s="16">
        <v>13230</v>
      </c>
      <c r="C10" s="17">
        <v>43870</v>
      </c>
      <c r="D10" s="17">
        <v>43850</v>
      </c>
      <c r="E10" s="17"/>
      <c r="F10" s="17"/>
      <c r="G10" s="1">
        <f t="shared" si="0"/>
        <v>-20</v>
      </c>
      <c r="H10" s="16">
        <f t="shared" si="1"/>
        <v>-264600</v>
      </c>
    </row>
    <row r="11" spans="1:8" ht="15">
      <c r="A11" s="28" t="s">
        <v>29</v>
      </c>
      <c r="B11" s="16">
        <v>3400</v>
      </c>
      <c r="C11" s="17">
        <v>43870</v>
      </c>
      <c r="D11" s="17">
        <v>43850</v>
      </c>
      <c r="E11" s="17"/>
      <c r="F11" s="17"/>
      <c r="G11" s="1">
        <f t="shared" si="0"/>
        <v>-20</v>
      </c>
      <c r="H11" s="16">
        <f t="shared" si="1"/>
        <v>-68000</v>
      </c>
    </row>
    <row r="12" spans="1:8" ht="15">
      <c r="A12" s="28" t="s">
        <v>30</v>
      </c>
      <c r="B12" s="16">
        <v>1429</v>
      </c>
      <c r="C12" s="17">
        <v>43875</v>
      </c>
      <c r="D12" s="17">
        <v>43850</v>
      </c>
      <c r="E12" s="17"/>
      <c r="F12" s="17"/>
      <c r="G12" s="1">
        <f t="shared" si="0"/>
        <v>-25</v>
      </c>
      <c r="H12" s="16">
        <f t="shared" si="1"/>
        <v>-35725</v>
      </c>
    </row>
    <row r="13" spans="1:8" ht="15">
      <c r="A13" s="28" t="s">
        <v>31</v>
      </c>
      <c r="B13" s="16">
        <v>1270</v>
      </c>
      <c r="C13" s="17">
        <v>43875</v>
      </c>
      <c r="D13" s="17">
        <v>43850</v>
      </c>
      <c r="E13" s="17"/>
      <c r="F13" s="17"/>
      <c r="G13" s="1">
        <f t="shared" si="0"/>
        <v>-25</v>
      </c>
      <c r="H13" s="16">
        <f t="shared" si="1"/>
        <v>-31750</v>
      </c>
    </row>
    <row r="14" spans="1:8" ht="15">
      <c r="A14" s="28" t="s">
        <v>32</v>
      </c>
      <c r="B14" s="16">
        <v>1440</v>
      </c>
      <c r="C14" s="17">
        <v>43875</v>
      </c>
      <c r="D14" s="17">
        <v>43850</v>
      </c>
      <c r="E14" s="17"/>
      <c r="F14" s="17"/>
      <c r="G14" s="1">
        <f t="shared" si="0"/>
        <v>-25</v>
      </c>
      <c r="H14" s="16">
        <f t="shared" si="1"/>
        <v>-36000</v>
      </c>
    </row>
    <row r="15" spans="1:8" ht="15">
      <c r="A15" s="28" t="s">
        <v>33</v>
      </c>
      <c r="B15" s="16">
        <v>5350</v>
      </c>
      <c r="C15" s="17">
        <v>43880</v>
      </c>
      <c r="D15" s="17">
        <v>43850</v>
      </c>
      <c r="E15" s="17"/>
      <c r="F15" s="17"/>
      <c r="G15" s="1">
        <f t="shared" si="0"/>
        <v>-30</v>
      </c>
      <c r="H15" s="16">
        <f t="shared" si="1"/>
        <v>-160500</v>
      </c>
    </row>
    <row r="16" spans="1:8" ht="15">
      <c r="A16" s="28" t="s">
        <v>34</v>
      </c>
      <c r="B16" s="16">
        <v>1930</v>
      </c>
      <c r="C16" s="17">
        <v>43875</v>
      </c>
      <c r="D16" s="17">
        <v>43850</v>
      </c>
      <c r="E16" s="17"/>
      <c r="F16" s="17"/>
      <c r="G16" s="1">
        <f t="shared" si="0"/>
        <v>-25</v>
      </c>
      <c r="H16" s="16">
        <f t="shared" si="1"/>
        <v>-48250</v>
      </c>
    </row>
    <row r="17" spans="1:8" ht="15">
      <c r="A17" s="28" t="s">
        <v>35</v>
      </c>
      <c r="B17" s="16">
        <v>599.04</v>
      </c>
      <c r="C17" s="17">
        <v>43868</v>
      </c>
      <c r="D17" s="17">
        <v>43853</v>
      </c>
      <c r="E17" s="17"/>
      <c r="F17" s="17"/>
      <c r="G17" s="1">
        <f t="shared" si="0"/>
        <v>-15</v>
      </c>
      <c r="H17" s="16">
        <f t="shared" si="1"/>
        <v>-8985.599999999999</v>
      </c>
    </row>
    <row r="18" spans="1:8" ht="15">
      <c r="A18" s="28" t="s">
        <v>36</v>
      </c>
      <c r="B18" s="16">
        <v>600</v>
      </c>
      <c r="C18" s="17">
        <v>43877</v>
      </c>
      <c r="D18" s="17">
        <v>43853</v>
      </c>
      <c r="E18" s="17"/>
      <c r="F18" s="17"/>
      <c r="G18" s="1">
        <f t="shared" si="0"/>
        <v>-24</v>
      </c>
      <c r="H18" s="16">
        <f t="shared" si="1"/>
        <v>-14400</v>
      </c>
    </row>
    <row r="19" spans="1:8" ht="15">
      <c r="A19" s="28" t="s">
        <v>37</v>
      </c>
      <c r="B19" s="16">
        <v>3770.7</v>
      </c>
      <c r="C19" s="17">
        <v>43888</v>
      </c>
      <c r="D19" s="17">
        <v>43858</v>
      </c>
      <c r="E19" s="17"/>
      <c r="F19" s="17"/>
      <c r="G19" s="1">
        <f t="shared" si="0"/>
        <v>-30</v>
      </c>
      <c r="H19" s="16">
        <f t="shared" si="1"/>
        <v>-113121</v>
      </c>
    </row>
    <row r="20" spans="1:8" ht="15">
      <c r="A20" s="28" t="s">
        <v>38</v>
      </c>
      <c r="B20" s="16">
        <v>98.5</v>
      </c>
      <c r="C20" s="17">
        <v>43882</v>
      </c>
      <c r="D20" s="17">
        <v>43858</v>
      </c>
      <c r="E20" s="17"/>
      <c r="F20" s="17"/>
      <c r="G20" s="1">
        <f t="shared" si="0"/>
        <v>-24</v>
      </c>
      <c r="H20" s="16">
        <f t="shared" si="1"/>
        <v>-2364</v>
      </c>
    </row>
    <row r="21" spans="1:8" ht="15">
      <c r="A21" s="28" t="s">
        <v>39</v>
      </c>
      <c r="B21" s="16">
        <v>252</v>
      </c>
      <c r="C21" s="17">
        <v>43868</v>
      </c>
      <c r="D21" s="17">
        <v>43858</v>
      </c>
      <c r="E21" s="17"/>
      <c r="F21" s="17"/>
      <c r="G21" s="1">
        <f t="shared" si="0"/>
        <v>-10</v>
      </c>
      <c r="H21" s="16">
        <f t="shared" si="1"/>
        <v>-2520</v>
      </c>
    </row>
    <row r="22" spans="1:8" ht="15">
      <c r="A22" s="28" t="s">
        <v>40</v>
      </c>
      <c r="B22" s="16">
        <v>700</v>
      </c>
      <c r="C22" s="17">
        <v>43894</v>
      </c>
      <c r="D22" s="17">
        <v>43871</v>
      </c>
      <c r="E22" s="17"/>
      <c r="F22" s="17"/>
      <c r="G22" s="1">
        <f t="shared" si="0"/>
        <v>-23</v>
      </c>
      <c r="H22" s="16">
        <f t="shared" si="1"/>
        <v>-16100</v>
      </c>
    </row>
    <row r="23" spans="1:8" ht="15">
      <c r="A23" s="28" t="s">
        <v>41</v>
      </c>
      <c r="B23" s="16">
        <v>7000</v>
      </c>
      <c r="C23" s="17">
        <v>43894</v>
      </c>
      <c r="D23" s="17">
        <v>43871</v>
      </c>
      <c r="E23" s="17"/>
      <c r="F23" s="17"/>
      <c r="G23" s="1">
        <f t="shared" si="0"/>
        <v>-23</v>
      </c>
      <c r="H23" s="16">
        <f t="shared" si="1"/>
        <v>-161000</v>
      </c>
    </row>
    <row r="24" spans="1:8" ht="15">
      <c r="A24" s="28" t="s">
        <v>42</v>
      </c>
      <c r="B24" s="16">
        <v>680</v>
      </c>
      <c r="C24" s="17">
        <v>43897</v>
      </c>
      <c r="D24" s="17">
        <v>43871</v>
      </c>
      <c r="E24" s="17"/>
      <c r="F24" s="17"/>
      <c r="G24" s="1">
        <f t="shared" si="0"/>
        <v>-26</v>
      </c>
      <c r="H24" s="16">
        <f t="shared" si="1"/>
        <v>-17680</v>
      </c>
    </row>
    <row r="25" spans="1:8" ht="15">
      <c r="A25" s="28" t="s">
        <v>43</v>
      </c>
      <c r="B25" s="16">
        <v>4795.9</v>
      </c>
      <c r="C25" s="17">
        <v>43901</v>
      </c>
      <c r="D25" s="17">
        <v>43871</v>
      </c>
      <c r="E25" s="17"/>
      <c r="F25" s="17"/>
      <c r="G25" s="1">
        <f t="shared" si="0"/>
        <v>-30</v>
      </c>
      <c r="H25" s="16">
        <f t="shared" si="1"/>
        <v>-143877</v>
      </c>
    </row>
    <row r="26" spans="1:8" ht="15">
      <c r="A26" s="28" t="s">
        <v>44</v>
      </c>
      <c r="B26" s="16">
        <v>270</v>
      </c>
      <c r="C26" s="17">
        <v>43898</v>
      </c>
      <c r="D26" s="17">
        <v>43871</v>
      </c>
      <c r="E26" s="17"/>
      <c r="F26" s="17"/>
      <c r="G26" s="1">
        <f t="shared" si="0"/>
        <v>-27</v>
      </c>
      <c r="H26" s="16">
        <f t="shared" si="1"/>
        <v>-7290</v>
      </c>
    </row>
    <row r="27" spans="1:8" ht="15">
      <c r="A27" s="28" t="s">
        <v>45</v>
      </c>
      <c r="B27" s="16">
        <v>442.32</v>
      </c>
      <c r="C27" s="17">
        <v>43898</v>
      </c>
      <c r="D27" s="17">
        <v>43871</v>
      </c>
      <c r="E27" s="17"/>
      <c r="F27" s="17"/>
      <c r="G27" s="1">
        <f t="shared" si="0"/>
        <v>-27</v>
      </c>
      <c r="H27" s="16">
        <f t="shared" si="1"/>
        <v>-11942.64</v>
      </c>
    </row>
    <row r="28" spans="1:8" ht="15">
      <c r="A28" s="28" t="s">
        <v>46</v>
      </c>
      <c r="B28" s="16">
        <v>1193.29</v>
      </c>
      <c r="C28" s="17">
        <v>43898</v>
      </c>
      <c r="D28" s="17">
        <v>43871</v>
      </c>
      <c r="E28" s="17"/>
      <c r="F28" s="17"/>
      <c r="G28" s="1">
        <f t="shared" si="0"/>
        <v>-27</v>
      </c>
      <c r="H28" s="16">
        <f t="shared" si="1"/>
        <v>-32218.829999999998</v>
      </c>
    </row>
    <row r="29" spans="1:8" ht="15">
      <c r="A29" s="28" t="s">
        <v>47</v>
      </c>
      <c r="B29" s="16">
        <v>4596.9</v>
      </c>
      <c r="C29" s="17">
        <v>43898</v>
      </c>
      <c r="D29" s="17">
        <v>43871</v>
      </c>
      <c r="E29" s="17"/>
      <c r="F29" s="17"/>
      <c r="G29" s="1">
        <f t="shared" si="0"/>
        <v>-27</v>
      </c>
      <c r="H29" s="16">
        <f t="shared" si="1"/>
        <v>-124116.29999999999</v>
      </c>
    </row>
    <row r="30" spans="1:8" ht="15">
      <c r="A30" s="28" t="s">
        <v>48</v>
      </c>
      <c r="B30" s="16">
        <v>2030.34</v>
      </c>
      <c r="C30" s="17">
        <v>43894</v>
      </c>
      <c r="D30" s="17">
        <v>43871</v>
      </c>
      <c r="E30" s="17"/>
      <c r="F30" s="17"/>
      <c r="G30" s="1">
        <f t="shared" si="0"/>
        <v>-23</v>
      </c>
      <c r="H30" s="16">
        <f t="shared" si="1"/>
        <v>-46697.82</v>
      </c>
    </row>
    <row r="31" spans="1:8" ht="15">
      <c r="A31" s="28" t="s">
        <v>49</v>
      </c>
      <c r="B31" s="16">
        <v>55.72</v>
      </c>
      <c r="C31" s="17">
        <v>43894</v>
      </c>
      <c r="D31" s="17">
        <v>43871</v>
      </c>
      <c r="E31" s="17"/>
      <c r="F31" s="17"/>
      <c r="G31" s="1">
        <f t="shared" si="0"/>
        <v>-23</v>
      </c>
      <c r="H31" s="16">
        <f t="shared" si="1"/>
        <v>-1281.56</v>
      </c>
    </row>
    <row r="32" spans="1:8" ht="15">
      <c r="A32" s="28" t="s">
        <v>50</v>
      </c>
      <c r="B32" s="16">
        <v>126</v>
      </c>
      <c r="C32" s="17">
        <v>43894</v>
      </c>
      <c r="D32" s="17">
        <v>43871</v>
      </c>
      <c r="E32" s="17"/>
      <c r="F32" s="17"/>
      <c r="G32" s="1">
        <f t="shared" si="0"/>
        <v>-23</v>
      </c>
      <c r="H32" s="16">
        <f t="shared" si="1"/>
        <v>-2898</v>
      </c>
    </row>
    <row r="33" spans="1:8" ht="15">
      <c r="A33" s="28" t="s">
        <v>51</v>
      </c>
      <c r="B33" s="16">
        <v>54</v>
      </c>
      <c r="C33" s="17">
        <v>43894</v>
      </c>
      <c r="D33" s="17">
        <v>43871</v>
      </c>
      <c r="E33" s="17"/>
      <c r="F33" s="17"/>
      <c r="G33" s="1">
        <f t="shared" si="0"/>
        <v>-23</v>
      </c>
      <c r="H33" s="16">
        <f t="shared" si="1"/>
        <v>-1242</v>
      </c>
    </row>
    <row r="34" spans="1:8" ht="15">
      <c r="A34" s="28" t="s">
        <v>52</v>
      </c>
      <c r="B34" s="16">
        <v>170</v>
      </c>
      <c r="C34" s="17">
        <v>43868</v>
      </c>
      <c r="D34" s="17">
        <v>43871</v>
      </c>
      <c r="E34" s="17"/>
      <c r="F34" s="17"/>
      <c r="G34" s="1">
        <f t="shared" si="0"/>
        <v>3</v>
      </c>
      <c r="H34" s="16">
        <f t="shared" si="1"/>
        <v>510</v>
      </c>
    </row>
    <row r="35" spans="1:8" ht="15">
      <c r="A35" s="28" t="s">
        <v>53</v>
      </c>
      <c r="B35" s="16">
        <v>153.8</v>
      </c>
      <c r="C35" s="17">
        <v>43881</v>
      </c>
      <c r="D35" s="17">
        <v>43871</v>
      </c>
      <c r="E35" s="17"/>
      <c r="F35" s="17"/>
      <c r="G35" s="1">
        <f t="shared" si="0"/>
        <v>-10</v>
      </c>
      <c r="H35" s="16">
        <f t="shared" si="1"/>
        <v>-1538</v>
      </c>
    </row>
    <row r="36" spans="1:8" ht="15">
      <c r="A36" s="28" t="s">
        <v>54</v>
      </c>
      <c r="B36" s="16">
        <v>168</v>
      </c>
      <c r="C36" s="17">
        <v>43881</v>
      </c>
      <c r="D36" s="17">
        <v>43871</v>
      </c>
      <c r="E36" s="17"/>
      <c r="F36" s="17"/>
      <c r="G36" s="1">
        <f t="shared" si="0"/>
        <v>-10</v>
      </c>
      <c r="H36" s="16">
        <f t="shared" si="1"/>
        <v>-1680</v>
      </c>
    </row>
    <row r="37" spans="1:8" ht="15">
      <c r="A37" s="28" t="s">
        <v>55</v>
      </c>
      <c r="B37" s="16">
        <v>69.17</v>
      </c>
      <c r="C37" s="17">
        <v>43902</v>
      </c>
      <c r="D37" s="17">
        <v>43872</v>
      </c>
      <c r="E37" s="17"/>
      <c r="F37" s="17"/>
      <c r="G37" s="1">
        <f t="shared" si="0"/>
        <v>-30</v>
      </c>
      <c r="H37" s="16">
        <f t="shared" si="1"/>
        <v>-2075.1</v>
      </c>
    </row>
    <row r="38" spans="1:8" ht="15">
      <c r="A38" s="28" t="s">
        <v>56</v>
      </c>
      <c r="B38" s="16">
        <v>6055</v>
      </c>
      <c r="C38" s="17">
        <v>43902</v>
      </c>
      <c r="D38" s="17">
        <v>43872</v>
      </c>
      <c r="E38" s="17"/>
      <c r="F38" s="17"/>
      <c r="G38" s="1">
        <f t="shared" si="0"/>
        <v>-30</v>
      </c>
      <c r="H38" s="16">
        <f t="shared" si="1"/>
        <v>-181650</v>
      </c>
    </row>
    <row r="39" spans="1:8" ht="15">
      <c r="A39" s="28" t="s">
        <v>57</v>
      </c>
      <c r="B39" s="16">
        <v>140</v>
      </c>
      <c r="C39" s="17">
        <v>43902</v>
      </c>
      <c r="D39" s="17">
        <v>43872</v>
      </c>
      <c r="E39" s="17"/>
      <c r="F39" s="17"/>
      <c r="G39" s="1">
        <f t="shared" si="0"/>
        <v>-30</v>
      </c>
      <c r="H39" s="16">
        <f t="shared" si="1"/>
        <v>-4200</v>
      </c>
    </row>
    <row r="40" spans="1:8" ht="15">
      <c r="A40" s="28" t="s">
        <v>58</v>
      </c>
      <c r="B40" s="16">
        <v>13124.5</v>
      </c>
      <c r="C40" s="17">
        <v>43902</v>
      </c>
      <c r="D40" s="17">
        <v>43872</v>
      </c>
      <c r="E40" s="17"/>
      <c r="F40" s="17"/>
      <c r="G40" s="1">
        <f t="shared" si="0"/>
        <v>-30</v>
      </c>
      <c r="H40" s="16">
        <f t="shared" si="1"/>
        <v>-393735</v>
      </c>
    </row>
    <row r="41" spans="1:8" ht="15">
      <c r="A41" s="28" t="s">
        <v>59</v>
      </c>
      <c r="B41" s="16">
        <v>549.13</v>
      </c>
      <c r="C41" s="17">
        <v>43903</v>
      </c>
      <c r="D41" s="17">
        <v>43873</v>
      </c>
      <c r="E41" s="17"/>
      <c r="F41" s="17"/>
      <c r="G41" s="1">
        <f t="shared" si="0"/>
        <v>-30</v>
      </c>
      <c r="H41" s="16">
        <f t="shared" si="1"/>
        <v>-16473.9</v>
      </c>
    </row>
    <row r="42" spans="1:8" ht="15">
      <c r="A42" s="28" t="s">
        <v>60</v>
      </c>
      <c r="B42" s="16">
        <v>110</v>
      </c>
      <c r="C42" s="17">
        <v>43915</v>
      </c>
      <c r="D42" s="17">
        <v>43885</v>
      </c>
      <c r="E42" s="17"/>
      <c r="F42" s="17"/>
      <c r="G42" s="1">
        <f t="shared" si="0"/>
        <v>-30</v>
      </c>
      <c r="H42" s="16">
        <f t="shared" si="1"/>
        <v>-3300</v>
      </c>
    </row>
    <row r="43" spans="1:8" ht="15">
      <c r="A43" s="28" t="s">
        <v>61</v>
      </c>
      <c r="B43" s="16">
        <v>2969</v>
      </c>
      <c r="C43" s="17">
        <v>43915</v>
      </c>
      <c r="D43" s="17">
        <v>43885</v>
      </c>
      <c r="E43" s="17"/>
      <c r="F43" s="17"/>
      <c r="G43" s="1">
        <f t="shared" si="0"/>
        <v>-30</v>
      </c>
      <c r="H43" s="16">
        <f t="shared" si="1"/>
        <v>-89070</v>
      </c>
    </row>
    <row r="44" spans="1:8" ht="15">
      <c r="A44" s="28" t="s">
        <v>62</v>
      </c>
      <c r="B44" s="16">
        <v>227.7</v>
      </c>
      <c r="C44" s="17">
        <v>43915</v>
      </c>
      <c r="D44" s="17">
        <v>43885</v>
      </c>
      <c r="E44" s="17"/>
      <c r="F44" s="17"/>
      <c r="G44" s="1">
        <f t="shared" si="0"/>
        <v>-30</v>
      </c>
      <c r="H44" s="16">
        <f t="shared" si="1"/>
        <v>-6831</v>
      </c>
    </row>
    <row r="45" spans="1:8" ht="15">
      <c r="A45" s="28" t="s">
        <v>63</v>
      </c>
      <c r="B45" s="16">
        <v>170</v>
      </c>
      <c r="C45" s="17">
        <v>43923</v>
      </c>
      <c r="D45" s="17">
        <v>43893</v>
      </c>
      <c r="E45" s="17"/>
      <c r="F45" s="17"/>
      <c r="G45" s="1">
        <f t="shared" si="0"/>
        <v>-30</v>
      </c>
      <c r="H45" s="16">
        <f t="shared" si="1"/>
        <v>-5100</v>
      </c>
    </row>
    <row r="46" spans="1:8" ht="15">
      <c r="A46" s="28" t="s">
        <v>64</v>
      </c>
      <c r="B46" s="16">
        <v>4528</v>
      </c>
      <c r="C46" s="17">
        <v>43923</v>
      </c>
      <c r="D46" s="17">
        <v>43893</v>
      </c>
      <c r="E46" s="17"/>
      <c r="F46" s="17"/>
      <c r="G46" s="1">
        <f t="shared" si="0"/>
        <v>-30</v>
      </c>
      <c r="H46" s="16">
        <f t="shared" si="1"/>
        <v>-135840</v>
      </c>
    </row>
    <row r="47" spans="1:8" ht="15">
      <c r="A47" s="28" t="s">
        <v>65</v>
      </c>
      <c r="B47" s="16">
        <v>288</v>
      </c>
      <c r="C47" s="17">
        <v>43924</v>
      </c>
      <c r="D47" s="17">
        <v>43894</v>
      </c>
      <c r="E47" s="17"/>
      <c r="F47" s="17"/>
      <c r="G47" s="1">
        <f t="shared" si="0"/>
        <v>-30</v>
      </c>
      <c r="H47" s="16">
        <f t="shared" si="1"/>
        <v>-8640</v>
      </c>
    </row>
    <row r="48" spans="1:8" ht="15">
      <c r="A48" s="28" t="s">
        <v>66</v>
      </c>
      <c r="B48" s="16">
        <v>146.74</v>
      </c>
      <c r="C48" s="17">
        <v>43924</v>
      </c>
      <c r="D48" s="17">
        <v>43894</v>
      </c>
      <c r="E48" s="17"/>
      <c r="F48" s="17"/>
      <c r="G48" s="1">
        <f t="shared" si="0"/>
        <v>-30</v>
      </c>
      <c r="H48" s="16">
        <f t="shared" si="1"/>
        <v>-4402.200000000001</v>
      </c>
    </row>
    <row r="49" spans="1:8" ht="15">
      <c r="A49" s="28" t="s">
        <v>67</v>
      </c>
      <c r="B49" s="16">
        <v>680</v>
      </c>
      <c r="C49" s="17">
        <v>43924</v>
      </c>
      <c r="D49" s="17">
        <v>43894</v>
      </c>
      <c r="E49" s="17"/>
      <c r="F49" s="17"/>
      <c r="G49" s="1">
        <f t="shared" si="0"/>
        <v>-30</v>
      </c>
      <c r="H49" s="16">
        <f t="shared" si="1"/>
        <v>-20400</v>
      </c>
    </row>
    <row r="50" spans="1:8" ht="15">
      <c r="A50" s="28" t="s">
        <v>68</v>
      </c>
      <c r="B50" s="16">
        <v>69.17</v>
      </c>
      <c r="C50" s="17">
        <v>43926</v>
      </c>
      <c r="D50" s="17">
        <v>43896</v>
      </c>
      <c r="E50" s="17"/>
      <c r="F50" s="17"/>
      <c r="G50" s="1">
        <f t="shared" si="0"/>
        <v>-30</v>
      </c>
      <c r="H50" s="16">
        <f t="shared" si="1"/>
        <v>-2075.1</v>
      </c>
    </row>
    <row r="51" spans="1:8" ht="15">
      <c r="A51" s="28" t="s">
        <v>69</v>
      </c>
      <c r="B51" s="16">
        <v>5280</v>
      </c>
      <c r="C51" s="17">
        <v>43946</v>
      </c>
      <c r="D51" s="17">
        <v>43896</v>
      </c>
      <c r="E51" s="17"/>
      <c r="F51" s="17"/>
      <c r="G51" s="1">
        <f t="shared" si="0"/>
        <v>-50</v>
      </c>
      <c r="H51" s="16">
        <f t="shared" si="1"/>
        <v>-264000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32116.159999999996</v>
      </c>
      <c r="C1">
        <f>COUNTA(A4:A203)</f>
        <v>21</v>
      </c>
      <c r="G1" s="20">
        <f>IF(B1&lt;&gt;0,H1/B1,0)</f>
        <v>-9.031069094188098</v>
      </c>
      <c r="H1" s="19">
        <f>SUM(H4:H195)</f>
        <v>-290043.26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70</v>
      </c>
      <c r="B4" s="16">
        <v>7601.8</v>
      </c>
      <c r="C4" s="17">
        <v>43931</v>
      </c>
      <c r="D4" s="17">
        <v>43927</v>
      </c>
      <c r="E4" s="17"/>
      <c r="F4" s="17"/>
      <c r="G4" s="1">
        <f>D4-C4-(F4-E4)</f>
        <v>-4</v>
      </c>
      <c r="H4" s="16">
        <f>B4*G4</f>
        <v>-30407.2</v>
      </c>
    </row>
    <row r="5" spans="1:8" ht="15">
      <c r="A5" s="28" t="s">
        <v>71</v>
      </c>
      <c r="B5" s="16">
        <v>228.59</v>
      </c>
      <c r="C5" s="17">
        <v>43943</v>
      </c>
      <c r="D5" s="17">
        <v>43930</v>
      </c>
      <c r="E5" s="17"/>
      <c r="F5" s="17"/>
      <c r="G5" s="1">
        <f aca="true" t="shared" si="0" ref="G5:G68">D5-C5-(F5-E5)</f>
        <v>-13</v>
      </c>
      <c r="H5" s="16">
        <f aca="true" t="shared" si="1" ref="H5:H68">B5*G5</f>
        <v>-2971.67</v>
      </c>
    </row>
    <row r="6" spans="1:8" ht="15">
      <c r="A6" s="28" t="s">
        <v>72</v>
      </c>
      <c r="B6" s="16">
        <v>228.59</v>
      </c>
      <c r="C6" s="17">
        <v>43943</v>
      </c>
      <c r="D6" s="17">
        <v>43930</v>
      </c>
      <c r="E6" s="17"/>
      <c r="F6" s="17"/>
      <c r="G6" s="1">
        <f t="shared" si="0"/>
        <v>-13</v>
      </c>
      <c r="H6" s="16">
        <f t="shared" si="1"/>
        <v>-2971.67</v>
      </c>
    </row>
    <row r="7" spans="1:8" ht="15">
      <c r="A7" s="28" t="s">
        <v>73</v>
      </c>
      <c r="B7" s="16">
        <v>680</v>
      </c>
      <c r="C7" s="17">
        <v>43951</v>
      </c>
      <c r="D7" s="17">
        <v>43930</v>
      </c>
      <c r="E7" s="17"/>
      <c r="F7" s="17"/>
      <c r="G7" s="1">
        <f t="shared" si="0"/>
        <v>-21</v>
      </c>
      <c r="H7" s="16">
        <f t="shared" si="1"/>
        <v>-14280</v>
      </c>
    </row>
    <row r="8" spans="1:8" ht="15">
      <c r="A8" s="28" t="s">
        <v>74</v>
      </c>
      <c r="B8" s="16">
        <v>480.77</v>
      </c>
      <c r="C8" s="17">
        <v>43932</v>
      </c>
      <c r="D8" s="17">
        <v>43930</v>
      </c>
      <c r="E8" s="17"/>
      <c r="F8" s="17"/>
      <c r="G8" s="1">
        <f t="shared" si="0"/>
        <v>-2</v>
      </c>
      <c r="H8" s="16">
        <f t="shared" si="1"/>
        <v>-961.54</v>
      </c>
    </row>
    <row r="9" spans="1:8" ht="15">
      <c r="A9" s="28" t="s">
        <v>75</v>
      </c>
      <c r="B9" s="16">
        <v>118</v>
      </c>
      <c r="C9" s="17">
        <v>43938</v>
      </c>
      <c r="D9" s="17">
        <v>43930</v>
      </c>
      <c r="E9" s="17"/>
      <c r="F9" s="17"/>
      <c r="G9" s="1">
        <f t="shared" si="0"/>
        <v>-8</v>
      </c>
      <c r="H9" s="16">
        <f t="shared" si="1"/>
        <v>-944</v>
      </c>
    </row>
    <row r="10" spans="1:8" ht="15">
      <c r="A10" s="28" t="s">
        <v>76</v>
      </c>
      <c r="B10" s="16">
        <v>168</v>
      </c>
      <c r="C10" s="17">
        <v>43938</v>
      </c>
      <c r="D10" s="17">
        <v>43930</v>
      </c>
      <c r="E10" s="17"/>
      <c r="F10" s="17"/>
      <c r="G10" s="1">
        <f t="shared" si="0"/>
        <v>-8</v>
      </c>
      <c r="H10" s="16">
        <f t="shared" si="1"/>
        <v>-1344</v>
      </c>
    </row>
    <row r="11" spans="1:8" ht="15">
      <c r="A11" s="28" t="s">
        <v>77</v>
      </c>
      <c r="B11" s="16">
        <v>153.8</v>
      </c>
      <c r="C11" s="17">
        <v>43938</v>
      </c>
      <c r="D11" s="17">
        <v>43930</v>
      </c>
      <c r="E11" s="17"/>
      <c r="F11" s="17"/>
      <c r="G11" s="1">
        <f t="shared" si="0"/>
        <v>-8</v>
      </c>
      <c r="H11" s="16">
        <f t="shared" si="1"/>
        <v>-1230.4</v>
      </c>
    </row>
    <row r="12" spans="1:8" ht="15">
      <c r="A12" s="28" t="s">
        <v>78</v>
      </c>
      <c r="B12" s="16">
        <v>162</v>
      </c>
      <c r="C12" s="17">
        <v>43952</v>
      </c>
      <c r="D12" s="17">
        <v>43930</v>
      </c>
      <c r="E12" s="17"/>
      <c r="F12" s="17"/>
      <c r="G12" s="1">
        <f t="shared" si="0"/>
        <v>-22</v>
      </c>
      <c r="H12" s="16">
        <f t="shared" si="1"/>
        <v>-3564</v>
      </c>
    </row>
    <row r="13" spans="1:8" ht="15">
      <c r="A13" s="28" t="s">
        <v>79</v>
      </c>
      <c r="B13" s="16">
        <v>9436</v>
      </c>
      <c r="C13" s="17">
        <v>43924</v>
      </c>
      <c r="D13" s="17">
        <v>43930</v>
      </c>
      <c r="E13" s="17"/>
      <c r="F13" s="17"/>
      <c r="G13" s="1">
        <f t="shared" si="0"/>
        <v>6</v>
      </c>
      <c r="H13" s="16">
        <f t="shared" si="1"/>
        <v>56616</v>
      </c>
    </row>
    <row r="14" spans="1:8" ht="15">
      <c r="A14" s="28" t="s">
        <v>80</v>
      </c>
      <c r="B14" s="16">
        <v>69.17</v>
      </c>
      <c r="C14" s="17">
        <v>43960</v>
      </c>
      <c r="D14" s="17">
        <v>43930</v>
      </c>
      <c r="E14" s="17"/>
      <c r="F14" s="17"/>
      <c r="G14" s="1">
        <f t="shared" si="0"/>
        <v>-30</v>
      </c>
      <c r="H14" s="16">
        <f t="shared" si="1"/>
        <v>-2075.1</v>
      </c>
    </row>
    <row r="15" spans="1:8" ht="15">
      <c r="A15" s="28" t="s">
        <v>81</v>
      </c>
      <c r="B15" s="16">
        <v>251.7</v>
      </c>
      <c r="C15" s="17">
        <v>43978</v>
      </c>
      <c r="D15" s="17">
        <v>43959</v>
      </c>
      <c r="E15" s="17"/>
      <c r="F15" s="17"/>
      <c r="G15" s="1">
        <f t="shared" si="0"/>
        <v>-19</v>
      </c>
      <c r="H15" s="16">
        <f t="shared" si="1"/>
        <v>-4782.3</v>
      </c>
    </row>
    <row r="16" spans="1:8" ht="15">
      <c r="A16" s="28" t="s">
        <v>82</v>
      </c>
      <c r="B16" s="16">
        <v>110</v>
      </c>
      <c r="C16" s="17">
        <v>43972</v>
      </c>
      <c r="D16" s="17">
        <v>43959</v>
      </c>
      <c r="E16" s="17"/>
      <c r="F16" s="17"/>
      <c r="G16" s="1">
        <f t="shared" si="0"/>
        <v>-13</v>
      </c>
      <c r="H16" s="16">
        <f t="shared" si="1"/>
        <v>-1430</v>
      </c>
    </row>
    <row r="17" spans="1:8" ht="15">
      <c r="A17" s="28" t="s">
        <v>83</v>
      </c>
      <c r="B17" s="16">
        <v>55.66</v>
      </c>
      <c r="C17" s="17">
        <v>43985</v>
      </c>
      <c r="D17" s="17">
        <v>43959</v>
      </c>
      <c r="E17" s="17"/>
      <c r="F17" s="17"/>
      <c r="G17" s="1">
        <f t="shared" si="0"/>
        <v>-26</v>
      </c>
      <c r="H17" s="16">
        <f t="shared" si="1"/>
        <v>-1447.1599999999999</v>
      </c>
    </row>
    <row r="18" spans="1:8" ht="15">
      <c r="A18" s="28" t="s">
        <v>84</v>
      </c>
      <c r="B18" s="16">
        <v>99.71</v>
      </c>
      <c r="C18" s="17">
        <v>43972</v>
      </c>
      <c r="D18" s="17">
        <v>43959</v>
      </c>
      <c r="E18" s="17"/>
      <c r="F18" s="17"/>
      <c r="G18" s="1">
        <f t="shared" si="0"/>
        <v>-13</v>
      </c>
      <c r="H18" s="16">
        <f t="shared" si="1"/>
        <v>-1296.23</v>
      </c>
    </row>
    <row r="19" spans="1:8" ht="15">
      <c r="A19" s="28" t="s">
        <v>85</v>
      </c>
      <c r="B19" s="16">
        <v>170</v>
      </c>
      <c r="C19" s="17">
        <v>43985</v>
      </c>
      <c r="D19" s="17">
        <v>43966</v>
      </c>
      <c r="E19" s="17"/>
      <c r="F19" s="17"/>
      <c r="G19" s="1">
        <f t="shared" si="0"/>
        <v>-19</v>
      </c>
      <c r="H19" s="16">
        <f t="shared" si="1"/>
        <v>-3230</v>
      </c>
    </row>
    <row r="20" spans="1:8" ht="15">
      <c r="A20" s="28" t="s">
        <v>86</v>
      </c>
      <c r="B20" s="16">
        <v>69.17</v>
      </c>
      <c r="C20" s="17">
        <v>43993</v>
      </c>
      <c r="D20" s="17">
        <v>43966</v>
      </c>
      <c r="E20" s="17"/>
      <c r="F20" s="17"/>
      <c r="G20" s="1">
        <f t="shared" si="0"/>
        <v>-27</v>
      </c>
      <c r="H20" s="16">
        <f t="shared" si="1"/>
        <v>-1867.5900000000001</v>
      </c>
    </row>
    <row r="21" spans="1:8" ht="15">
      <c r="A21" s="28" t="s">
        <v>87</v>
      </c>
      <c r="B21" s="16">
        <v>99</v>
      </c>
      <c r="C21" s="17">
        <v>43993</v>
      </c>
      <c r="D21" s="17">
        <v>43966</v>
      </c>
      <c r="E21" s="17"/>
      <c r="F21" s="17"/>
      <c r="G21" s="1">
        <f t="shared" si="0"/>
        <v>-27</v>
      </c>
      <c r="H21" s="16">
        <f t="shared" si="1"/>
        <v>-2673</v>
      </c>
    </row>
    <row r="22" spans="1:8" ht="15">
      <c r="A22" s="28" t="s">
        <v>88</v>
      </c>
      <c r="B22" s="16">
        <v>6120</v>
      </c>
      <c r="C22" s="17">
        <v>43985</v>
      </c>
      <c r="D22" s="17">
        <v>43966</v>
      </c>
      <c r="E22" s="17"/>
      <c r="F22" s="17"/>
      <c r="G22" s="1">
        <f t="shared" si="0"/>
        <v>-19</v>
      </c>
      <c r="H22" s="16">
        <f t="shared" si="1"/>
        <v>-116280</v>
      </c>
    </row>
    <row r="23" spans="1:8" ht="15">
      <c r="A23" s="28" t="s">
        <v>89</v>
      </c>
      <c r="B23" s="16">
        <v>680</v>
      </c>
      <c r="C23" s="17">
        <v>43987</v>
      </c>
      <c r="D23" s="17">
        <v>43966</v>
      </c>
      <c r="E23" s="17"/>
      <c r="F23" s="17"/>
      <c r="G23" s="1">
        <f t="shared" si="0"/>
        <v>-21</v>
      </c>
      <c r="H23" s="16">
        <f t="shared" si="1"/>
        <v>-14280</v>
      </c>
    </row>
    <row r="24" spans="1:8" ht="15">
      <c r="A24" s="28" t="s">
        <v>90</v>
      </c>
      <c r="B24" s="16">
        <v>5134.2</v>
      </c>
      <c r="C24" s="17">
        <v>43993</v>
      </c>
      <c r="D24" s="17">
        <v>43966</v>
      </c>
      <c r="E24" s="17"/>
      <c r="F24" s="17"/>
      <c r="G24" s="1">
        <f t="shared" si="0"/>
        <v>-27</v>
      </c>
      <c r="H24" s="16">
        <f t="shared" si="1"/>
        <v>-138623.4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48622.12</v>
      </c>
      <c r="C1">
        <f>COUNTA(A4:A203)</f>
        <v>58</v>
      </c>
      <c r="G1" s="20">
        <f>IF(B1&lt;&gt;0,H1/B1,0)</f>
        <v>-21.130211105562655</v>
      </c>
      <c r="H1" s="19">
        <f>SUM(H4:H195)</f>
        <v>-1027395.6600000001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91</v>
      </c>
      <c r="B4" s="16">
        <v>192</v>
      </c>
      <c r="C4" s="17">
        <v>44043</v>
      </c>
      <c r="D4" s="17">
        <v>44013</v>
      </c>
      <c r="E4" s="17"/>
      <c r="F4" s="17"/>
      <c r="G4" s="1">
        <f>D4-C4-(F4-E4)</f>
        <v>-30</v>
      </c>
      <c r="H4" s="16">
        <f>B4*G4</f>
        <v>-5760</v>
      </c>
    </row>
    <row r="5" spans="1:8" ht="15">
      <c r="A5" s="28" t="s">
        <v>92</v>
      </c>
      <c r="B5" s="16">
        <v>269.5</v>
      </c>
      <c r="C5" s="17">
        <v>44043</v>
      </c>
      <c r="D5" s="17">
        <v>44013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-8085</v>
      </c>
    </row>
    <row r="6" spans="1:8" ht="15">
      <c r="A6" s="28" t="s">
        <v>93</v>
      </c>
      <c r="B6" s="16">
        <v>588.69</v>
      </c>
      <c r="C6" s="17">
        <v>44022</v>
      </c>
      <c r="D6" s="17">
        <v>44016</v>
      </c>
      <c r="E6" s="17"/>
      <c r="F6" s="17"/>
      <c r="G6" s="1">
        <f t="shared" si="0"/>
        <v>-6</v>
      </c>
      <c r="H6" s="16">
        <f t="shared" si="1"/>
        <v>-3532.1400000000003</v>
      </c>
    </row>
    <row r="7" spans="1:8" ht="15">
      <c r="A7" s="28" t="s">
        <v>94</v>
      </c>
      <c r="B7" s="16">
        <v>250</v>
      </c>
      <c r="C7" s="17">
        <v>44003</v>
      </c>
      <c r="D7" s="17">
        <v>44016</v>
      </c>
      <c r="E7" s="17"/>
      <c r="F7" s="17"/>
      <c r="G7" s="1">
        <f t="shared" si="0"/>
        <v>13</v>
      </c>
      <c r="H7" s="16">
        <f t="shared" si="1"/>
        <v>3250</v>
      </c>
    </row>
    <row r="8" spans="1:8" ht="15">
      <c r="A8" s="28" t="s">
        <v>95</v>
      </c>
      <c r="B8" s="16">
        <v>250</v>
      </c>
      <c r="C8" s="17">
        <v>44003</v>
      </c>
      <c r="D8" s="17">
        <v>44016</v>
      </c>
      <c r="E8" s="17"/>
      <c r="F8" s="17"/>
      <c r="G8" s="1">
        <f t="shared" si="0"/>
        <v>13</v>
      </c>
      <c r="H8" s="16">
        <f t="shared" si="1"/>
        <v>3250</v>
      </c>
    </row>
    <row r="9" spans="1:8" ht="15">
      <c r="A9" s="28" t="s">
        <v>96</v>
      </c>
      <c r="B9" s="16">
        <v>700</v>
      </c>
      <c r="C9" s="17">
        <v>44003</v>
      </c>
      <c r="D9" s="17">
        <v>44016</v>
      </c>
      <c r="E9" s="17"/>
      <c r="F9" s="17"/>
      <c r="G9" s="1">
        <f t="shared" si="0"/>
        <v>13</v>
      </c>
      <c r="H9" s="16">
        <f t="shared" si="1"/>
        <v>9100</v>
      </c>
    </row>
    <row r="10" spans="1:8" ht="15">
      <c r="A10" s="28" t="s">
        <v>97</v>
      </c>
      <c r="B10" s="16">
        <v>1980</v>
      </c>
      <c r="C10" s="17">
        <v>44003</v>
      </c>
      <c r="D10" s="17">
        <v>44016</v>
      </c>
      <c r="E10" s="17"/>
      <c r="F10" s="17"/>
      <c r="G10" s="1">
        <f t="shared" si="0"/>
        <v>13</v>
      </c>
      <c r="H10" s="16">
        <f t="shared" si="1"/>
        <v>25740</v>
      </c>
    </row>
    <row r="11" spans="1:8" ht="15">
      <c r="A11" s="28" t="s">
        <v>98</v>
      </c>
      <c r="B11" s="16">
        <v>442.79</v>
      </c>
      <c r="C11" s="17">
        <v>44010</v>
      </c>
      <c r="D11" s="17">
        <v>44016</v>
      </c>
      <c r="E11" s="17"/>
      <c r="F11" s="17"/>
      <c r="G11" s="1">
        <f t="shared" si="0"/>
        <v>6</v>
      </c>
      <c r="H11" s="16">
        <f t="shared" si="1"/>
        <v>2656.7400000000002</v>
      </c>
    </row>
    <row r="12" spans="1:8" ht="15">
      <c r="A12" s="28" t="s">
        <v>99</v>
      </c>
      <c r="B12" s="16">
        <v>1411.4</v>
      </c>
      <c r="C12" s="17">
        <v>44003</v>
      </c>
      <c r="D12" s="17">
        <v>44016</v>
      </c>
      <c r="E12" s="17"/>
      <c r="F12" s="17"/>
      <c r="G12" s="1">
        <f t="shared" si="0"/>
        <v>13</v>
      </c>
      <c r="H12" s="16">
        <f t="shared" si="1"/>
        <v>18348.2</v>
      </c>
    </row>
    <row r="13" spans="1:8" ht="15">
      <c r="A13" s="28" t="s">
        <v>100</v>
      </c>
      <c r="B13" s="16">
        <v>153.8</v>
      </c>
      <c r="C13" s="17">
        <v>44003</v>
      </c>
      <c r="D13" s="17">
        <v>44016</v>
      </c>
      <c r="E13" s="17"/>
      <c r="F13" s="17"/>
      <c r="G13" s="1">
        <f t="shared" si="0"/>
        <v>13</v>
      </c>
      <c r="H13" s="16">
        <f t="shared" si="1"/>
        <v>1999.4</v>
      </c>
    </row>
    <row r="14" spans="1:8" ht="15">
      <c r="A14" s="28" t="s">
        <v>101</v>
      </c>
      <c r="B14" s="16">
        <v>118</v>
      </c>
      <c r="C14" s="17">
        <v>44003</v>
      </c>
      <c r="D14" s="17">
        <v>44016</v>
      </c>
      <c r="E14" s="17"/>
      <c r="F14" s="17"/>
      <c r="G14" s="1">
        <f t="shared" si="0"/>
        <v>13</v>
      </c>
      <c r="H14" s="16">
        <f t="shared" si="1"/>
        <v>1534</v>
      </c>
    </row>
    <row r="15" spans="1:8" ht="15">
      <c r="A15" s="28" t="s">
        <v>102</v>
      </c>
      <c r="B15" s="16">
        <v>168</v>
      </c>
      <c r="C15" s="17">
        <v>44003</v>
      </c>
      <c r="D15" s="17">
        <v>44016</v>
      </c>
      <c r="E15" s="17"/>
      <c r="F15" s="17"/>
      <c r="G15" s="1">
        <f t="shared" si="0"/>
        <v>13</v>
      </c>
      <c r="H15" s="16">
        <f t="shared" si="1"/>
        <v>2184</v>
      </c>
    </row>
    <row r="16" spans="1:8" ht="15">
      <c r="A16" s="28" t="s">
        <v>103</v>
      </c>
      <c r="B16" s="16">
        <v>69.17</v>
      </c>
      <c r="C16" s="17">
        <v>44022</v>
      </c>
      <c r="D16" s="17">
        <v>44016</v>
      </c>
      <c r="E16" s="17"/>
      <c r="F16" s="17"/>
      <c r="G16" s="1">
        <f t="shared" si="0"/>
        <v>-6</v>
      </c>
      <c r="H16" s="16">
        <f t="shared" si="1"/>
        <v>-415.02</v>
      </c>
    </row>
    <row r="17" spans="1:8" ht="15">
      <c r="A17" s="28" t="s">
        <v>104</v>
      </c>
      <c r="B17" s="16">
        <v>30.76</v>
      </c>
      <c r="C17" s="17">
        <v>44028</v>
      </c>
      <c r="D17" s="17">
        <v>44016</v>
      </c>
      <c r="E17" s="17"/>
      <c r="F17" s="17"/>
      <c r="G17" s="1">
        <f t="shared" si="0"/>
        <v>-12</v>
      </c>
      <c r="H17" s="16">
        <f t="shared" si="1"/>
        <v>-369.12</v>
      </c>
    </row>
    <row r="18" spans="1:8" ht="15">
      <c r="A18" s="28" t="s">
        <v>105</v>
      </c>
      <c r="B18" s="16">
        <v>1979.28</v>
      </c>
      <c r="C18" s="17">
        <v>44024</v>
      </c>
      <c r="D18" s="17">
        <v>44016</v>
      </c>
      <c r="E18" s="17"/>
      <c r="F18" s="17"/>
      <c r="G18" s="1">
        <f t="shared" si="0"/>
        <v>-8</v>
      </c>
      <c r="H18" s="16">
        <f t="shared" si="1"/>
        <v>-15834.24</v>
      </c>
    </row>
    <row r="19" spans="1:8" ht="15">
      <c r="A19" s="28" t="s">
        <v>106</v>
      </c>
      <c r="B19" s="16">
        <v>16.65</v>
      </c>
      <c r="C19" s="17">
        <v>44038</v>
      </c>
      <c r="D19" s="17">
        <v>44016</v>
      </c>
      <c r="E19" s="17"/>
      <c r="F19" s="17"/>
      <c r="G19" s="1">
        <f t="shared" si="0"/>
        <v>-22</v>
      </c>
      <c r="H19" s="16">
        <f t="shared" si="1"/>
        <v>-366.29999999999995</v>
      </c>
    </row>
    <row r="20" spans="1:8" ht="15">
      <c r="A20" s="28" t="s">
        <v>107</v>
      </c>
      <c r="B20" s="16">
        <v>1488</v>
      </c>
      <c r="C20" s="17">
        <v>44022</v>
      </c>
      <c r="D20" s="17">
        <v>44016</v>
      </c>
      <c r="E20" s="17"/>
      <c r="F20" s="17"/>
      <c r="G20" s="1">
        <f t="shared" si="0"/>
        <v>-6</v>
      </c>
      <c r="H20" s="16">
        <f t="shared" si="1"/>
        <v>-8928</v>
      </c>
    </row>
    <row r="21" spans="1:8" ht="15">
      <c r="A21" s="28" t="s">
        <v>108</v>
      </c>
      <c r="B21" s="16">
        <v>1440</v>
      </c>
      <c r="C21" s="17">
        <v>44022</v>
      </c>
      <c r="D21" s="17">
        <v>44016</v>
      </c>
      <c r="E21" s="17"/>
      <c r="F21" s="17"/>
      <c r="G21" s="1">
        <f t="shared" si="0"/>
        <v>-6</v>
      </c>
      <c r="H21" s="16">
        <f t="shared" si="1"/>
        <v>-8640</v>
      </c>
    </row>
    <row r="22" spans="1:8" ht="15">
      <c r="A22" s="28" t="s">
        <v>109</v>
      </c>
      <c r="B22" s="16">
        <v>2000</v>
      </c>
      <c r="C22" s="17">
        <v>44038</v>
      </c>
      <c r="D22" s="17">
        <v>44016</v>
      </c>
      <c r="E22" s="17"/>
      <c r="F22" s="17"/>
      <c r="G22" s="1">
        <f t="shared" si="0"/>
        <v>-22</v>
      </c>
      <c r="H22" s="16">
        <f t="shared" si="1"/>
        <v>-44000</v>
      </c>
    </row>
    <row r="23" spans="1:8" ht="15">
      <c r="A23" s="28" t="s">
        <v>110</v>
      </c>
      <c r="B23" s="16">
        <v>170</v>
      </c>
      <c r="C23" s="17">
        <v>44048</v>
      </c>
      <c r="D23" s="17">
        <v>44019</v>
      </c>
      <c r="E23" s="17"/>
      <c r="F23" s="17"/>
      <c r="G23" s="1">
        <f t="shared" si="0"/>
        <v>-29</v>
      </c>
      <c r="H23" s="16">
        <f t="shared" si="1"/>
        <v>-4930</v>
      </c>
    </row>
    <row r="24" spans="1:8" ht="15">
      <c r="A24" s="28" t="s">
        <v>111</v>
      </c>
      <c r="B24" s="16">
        <v>180</v>
      </c>
      <c r="C24" s="17">
        <v>44048</v>
      </c>
      <c r="D24" s="17">
        <v>44019</v>
      </c>
      <c r="E24" s="17"/>
      <c r="F24" s="17"/>
      <c r="G24" s="1">
        <f t="shared" si="0"/>
        <v>-29</v>
      </c>
      <c r="H24" s="16">
        <f t="shared" si="1"/>
        <v>-5220</v>
      </c>
    </row>
    <row r="25" spans="1:8" ht="15">
      <c r="A25" s="28" t="s">
        <v>112</v>
      </c>
      <c r="B25" s="16">
        <v>2</v>
      </c>
      <c r="C25" s="17">
        <v>44048</v>
      </c>
      <c r="D25" s="17">
        <v>44019</v>
      </c>
      <c r="E25" s="17"/>
      <c r="F25" s="17"/>
      <c r="G25" s="1">
        <f t="shared" si="0"/>
        <v>-29</v>
      </c>
      <c r="H25" s="16">
        <f t="shared" si="1"/>
        <v>-58</v>
      </c>
    </row>
    <row r="26" spans="1:8" ht="15">
      <c r="A26" s="28" t="s">
        <v>112</v>
      </c>
      <c r="B26" s="16">
        <v>450</v>
      </c>
      <c r="C26" s="17">
        <v>44048</v>
      </c>
      <c r="D26" s="17">
        <v>44019</v>
      </c>
      <c r="E26" s="17"/>
      <c r="F26" s="17"/>
      <c r="G26" s="1">
        <f t="shared" si="0"/>
        <v>-29</v>
      </c>
      <c r="H26" s="16">
        <f t="shared" si="1"/>
        <v>-13050</v>
      </c>
    </row>
    <row r="27" spans="1:8" ht="15">
      <c r="A27" s="28" t="s">
        <v>113</v>
      </c>
      <c r="B27" s="16">
        <v>320</v>
      </c>
      <c r="C27" s="17">
        <v>44048</v>
      </c>
      <c r="D27" s="17">
        <v>44019</v>
      </c>
      <c r="E27" s="17"/>
      <c r="F27" s="17"/>
      <c r="G27" s="1">
        <f t="shared" si="0"/>
        <v>-29</v>
      </c>
      <c r="H27" s="16">
        <f t="shared" si="1"/>
        <v>-9280</v>
      </c>
    </row>
    <row r="28" spans="1:8" ht="15">
      <c r="A28" s="28" t="s">
        <v>114</v>
      </c>
      <c r="B28" s="16">
        <v>1134.92</v>
      </c>
      <c r="C28" s="17">
        <v>44051</v>
      </c>
      <c r="D28" s="17">
        <v>44021</v>
      </c>
      <c r="E28" s="17"/>
      <c r="F28" s="17"/>
      <c r="G28" s="1">
        <f t="shared" si="0"/>
        <v>-30</v>
      </c>
      <c r="H28" s="16">
        <f t="shared" si="1"/>
        <v>-34047.600000000006</v>
      </c>
    </row>
    <row r="29" spans="1:8" ht="15">
      <c r="A29" s="28" t="s">
        <v>115</v>
      </c>
      <c r="B29" s="16">
        <v>264</v>
      </c>
      <c r="C29" s="17">
        <v>44051</v>
      </c>
      <c r="D29" s="17">
        <v>44021</v>
      </c>
      <c r="E29" s="17"/>
      <c r="F29" s="17"/>
      <c r="G29" s="1">
        <f t="shared" si="0"/>
        <v>-30</v>
      </c>
      <c r="H29" s="16">
        <f t="shared" si="1"/>
        <v>-7920</v>
      </c>
    </row>
    <row r="30" spans="1:8" ht="15">
      <c r="A30" s="28" t="s">
        <v>116</v>
      </c>
      <c r="B30" s="16">
        <v>69.17</v>
      </c>
      <c r="C30" s="17">
        <v>44051</v>
      </c>
      <c r="D30" s="17">
        <v>44021</v>
      </c>
      <c r="E30" s="17"/>
      <c r="F30" s="17"/>
      <c r="G30" s="1">
        <f t="shared" si="0"/>
        <v>-30</v>
      </c>
      <c r="H30" s="16">
        <f t="shared" si="1"/>
        <v>-2075.1</v>
      </c>
    </row>
    <row r="31" spans="1:8" ht="15">
      <c r="A31" s="28" t="s">
        <v>117</v>
      </c>
      <c r="B31" s="16">
        <v>300</v>
      </c>
      <c r="C31" s="17">
        <v>44051</v>
      </c>
      <c r="D31" s="17">
        <v>44021</v>
      </c>
      <c r="E31" s="17"/>
      <c r="F31" s="17"/>
      <c r="G31" s="1">
        <f t="shared" si="0"/>
        <v>-30</v>
      </c>
      <c r="H31" s="16">
        <f t="shared" si="1"/>
        <v>-9000</v>
      </c>
    </row>
    <row r="32" spans="1:8" ht="15">
      <c r="A32" s="28" t="s">
        <v>118</v>
      </c>
      <c r="B32" s="16">
        <v>4358.1</v>
      </c>
      <c r="C32" s="17">
        <v>44054</v>
      </c>
      <c r="D32" s="17">
        <v>44025</v>
      </c>
      <c r="E32" s="17"/>
      <c r="F32" s="17"/>
      <c r="G32" s="1">
        <f t="shared" si="0"/>
        <v>-29</v>
      </c>
      <c r="H32" s="16">
        <f t="shared" si="1"/>
        <v>-126384.90000000001</v>
      </c>
    </row>
    <row r="33" spans="1:8" ht="15">
      <c r="A33" s="28" t="s">
        <v>119</v>
      </c>
      <c r="B33" s="16">
        <v>5671.5</v>
      </c>
      <c r="C33" s="17">
        <v>44054</v>
      </c>
      <c r="D33" s="17">
        <v>44025</v>
      </c>
      <c r="E33" s="17"/>
      <c r="F33" s="17"/>
      <c r="G33" s="1">
        <f t="shared" si="0"/>
        <v>-29</v>
      </c>
      <c r="H33" s="16">
        <f t="shared" si="1"/>
        <v>-164473.5</v>
      </c>
    </row>
    <row r="34" spans="1:8" ht="15">
      <c r="A34" s="28" t="s">
        <v>120</v>
      </c>
      <c r="B34" s="16">
        <v>270</v>
      </c>
      <c r="C34" s="17">
        <v>44052</v>
      </c>
      <c r="D34" s="17">
        <v>44025</v>
      </c>
      <c r="E34" s="17"/>
      <c r="F34" s="17"/>
      <c r="G34" s="1">
        <f t="shared" si="0"/>
        <v>-27</v>
      </c>
      <c r="H34" s="16">
        <f t="shared" si="1"/>
        <v>-7290</v>
      </c>
    </row>
    <row r="35" spans="1:8" ht="15">
      <c r="A35" s="28" t="s">
        <v>121</v>
      </c>
      <c r="B35" s="16">
        <v>2000</v>
      </c>
      <c r="C35" s="17">
        <v>44058</v>
      </c>
      <c r="D35" s="17">
        <v>44028</v>
      </c>
      <c r="E35" s="17"/>
      <c r="F35" s="17"/>
      <c r="G35" s="1">
        <f t="shared" si="0"/>
        <v>-30</v>
      </c>
      <c r="H35" s="16">
        <f t="shared" si="1"/>
        <v>-60000</v>
      </c>
    </row>
    <row r="36" spans="1:8" ht="15">
      <c r="A36" s="28" t="s">
        <v>122</v>
      </c>
      <c r="B36" s="16">
        <v>1750</v>
      </c>
      <c r="C36" s="17">
        <v>44056</v>
      </c>
      <c r="D36" s="17">
        <v>44028</v>
      </c>
      <c r="E36" s="17"/>
      <c r="F36" s="17"/>
      <c r="G36" s="1">
        <f t="shared" si="0"/>
        <v>-28</v>
      </c>
      <c r="H36" s="16">
        <f t="shared" si="1"/>
        <v>-49000</v>
      </c>
    </row>
    <row r="37" spans="1:8" ht="15">
      <c r="A37" s="28" t="s">
        <v>123</v>
      </c>
      <c r="B37" s="16">
        <v>180</v>
      </c>
      <c r="C37" s="17">
        <v>44058</v>
      </c>
      <c r="D37" s="17">
        <v>44028</v>
      </c>
      <c r="E37" s="17"/>
      <c r="F37" s="17"/>
      <c r="G37" s="1">
        <f t="shared" si="0"/>
        <v>-30</v>
      </c>
      <c r="H37" s="16">
        <f t="shared" si="1"/>
        <v>-5400</v>
      </c>
    </row>
    <row r="38" spans="1:8" ht="15">
      <c r="A38" s="28" t="s">
        <v>124</v>
      </c>
      <c r="B38" s="16">
        <v>975.1</v>
      </c>
      <c r="C38" s="17">
        <v>44057</v>
      </c>
      <c r="D38" s="17">
        <v>44028</v>
      </c>
      <c r="E38" s="17"/>
      <c r="F38" s="17"/>
      <c r="G38" s="1">
        <f t="shared" si="0"/>
        <v>-29</v>
      </c>
      <c r="H38" s="16">
        <f t="shared" si="1"/>
        <v>-28277.9</v>
      </c>
    </row>
    <row r="39" spans="1:8" ht="15">
      <c r="A39" s="28" t="s">
        <v>125</v>
      </c>
      <c r="B39" s="16">
        <v>123.86</v>
      </c>
      <c r="C39" s="17">
        <v>44059</v>
      </c>
      <c r="D39" s="17">
        <v>44029</v>
      </c>
      <c r="E39" s="17"/>
      <c r="F39" s="17"/>
      <c r="G39" s="1">
        <f t="shared" si="0"/>
        <v>-30</v>
      </c>
      <c r="H39" s="16">
        <f t="shared" si="1"/>
        <v>-3715.8</v>
      </c>
    </row>
    <row r="40" spans="1:8" ht="15">
      <c r="A40" s="28" t="s">
        <v>126</v>
      </c>
      <c r="B40" s="16">
        <v>123</v>
      </c>
      <c r="C40" s="17">
        <v>44059</v>
      </c>
      <c r="D40" s="17">
        <v>44029</v>
      </c>
      <c r="E40" s="17"/>
      <c r="F40" s="17"/>
      <c r="G40" s="1">
        <f t="shared" si="0"/>
        <v>-30</v>
      </c>
      <c r="H40" s="16">
        <f t="shared" si="1"/>
        <v>-3690</v>
      </c>
    </row>
    <row r="41" spans="1:8" ht="15">
      <c r="A41" s="28" t="s">
        <v>127</v>
      </c>
      <c r="B41" s="16">
        <v>173</v>
      </c>
      <c r="C41" s="17">
        <v>44059</v>
      </c>
      <c r="D41" s="17">
        <v>44029</v>
      </c>
      <c r="E41" s="17"/>
      <c r="F41" s="17"/>
      <c r="G41" s="1">
        <f t="shared" si="0"/>
        <v>-30</v>
      </c>
      <c r="H41" s="16">
        <f t="shared" si="1"/>
        <v>-5190</v>
      </c>
    </row>
    <row r="42" spans="1:8" ht="15">
      <c r="A42" s="28" t="s">
        <v>128</v>
      </c>
      <c r="B42" s="16">
        <v>1482</v>
      </c>
      <c r="C42" s="17">
        <v>44072</v>
      </c>
      <c r="D42" s="17">
        <v>44042</v>
      </c>
      <c r="E42" s="17"/>
      <c r="F42" s="17"/>
      <c r="G42" s="1">
        <f t="shared" si="0"/>
        <v>-30</v>
      </c>
      <c r="H42" s="16">
        <f t="shared" si="1"/>
        <v>-44460</v>
      </c>
    </row>
    <row r="43" spans="1:8" ht="15">
      <c r="A43" s="28" t="s">
        <v>129</v>
      </c>
      <c r="B43" s="16">
        <v>69.17</v>
      </c>
      <c r="C43" s="17">
        <v>44081</v>
      </c>
      <c r="D43" s="17">
        <v>44083</v>
      </c>
      <c r="E43" s="17"/>
      <c r="F43" s="17"/>
      <c r="G43" s="1">
        <f t="shared" si="0"/>
        <v>2</v>
      </c>
      <c r="H43" s="16">
        <f t="shared" si="1"/>
        <v>138.34</v>
      </c>
    </row>
    <row r="44" spans="1:8" ht="15">
      <c r="A44" s="28" t="s">
        <v>130</v>
      </c>
      <c r="B44" s="16">
        <v>252</v>
      </c>
      <c r="C44" s="17">
        <v>44079</v>
      </c>
      <c r="D44" s="17">
        <v>44083</v>
      </c>
      <c r="E44" s="17"/>
      <c r="F44" s="17"/>
      <c r="G44" s="1">
        <f t="shared" si="0"/>
        <v>4</v>
      </c>
      <c r="H44" s="16">
        <f t="shared" si="1"/>
        <v>1008</v>
      </c>
    </row>
    <row r="45" spans="1:8" ht="15">
      <c r="A45" s="28" t="s">
        <v>131</v>
      </c>
      <c r="B45" s="16">
        <v>680</v>
      </c>
      <c r="C45" s="17">
        <v>44079</v>
      </c>
      <c r="D45" s="17">
        <v>44083</v>
      </c>
      <c r="E45" s="17"/>
      <c r="F45" s="17"/>
      <c r="G45" s="1">
        <f t="shared" si="0"/>
        <v>4</v>
      </c>
      <c r="H45" s="16">
        <f t="shared" si="1"/>
        <v>2720</v>
      </c>
    </row>
    <row r="46" spans="1:8" ht="15">
      <c r="A46" s="28" t="s">
        <v>132</v>
      </c>
      <c r="B46" s="16">
        <v>24.44</v>
      </c>
      <c r="C46" s="17">
        <v>44079</v>
      </c>
      <c r="D46" s="17">
        <v>44083</v>
      </c>
      <c r="E46" s="17"/>
      <c r="F46" s="17"/>
      <c r="G46" s="1">
        <f t="shared" si="0"/>
        <v>4</v>
      </c>
      <c r="H46" s="16">
        <f t="shared" si="1"/>
        <v>97.76</v>
      </c>
    </row>
    <row r="47" spans="1:8" ht="15">
      <c r="A47" s="28" t="s">
        <v>133</v>
      </c>
      <c r="B47" s="16">
        <v>115</v>
      </c>
      <c r="C47" s="17">
        <v>44108</v>
      </c>
      <c r="D47" s="17">
        <v>44083</v>
      </c>
      <c r="E47" s="17"/>
      <c r="F47" s="17"/>
      <c r="G47" s="1">
        <f t="shared" si="0"/>
        <v>-25</v>
      </c>
      <c r="H47" s="16">
        <f t="shared" si="1"/>
        <v>-2875</v>
      </c>
    </row>
    <row r="48" spans="1:8" ht="15">
      <c r="A48" s="28" t="s">
        <v>134</v>
      </c>
      <c r="B48" s="16">
        <v>110</v>
      </c>
      <c r="C48" s="17">
        <v>44115</v>
      </c>
      <c r="D48" s="17">
        <v>44085</v>
      </c>
      <c r="E48" s="17"/>
      <c r="F48" s="17"/>
      <c r="G48" s="1">
        <f t="shared" si="0"/>
        <v>-30</v>
      </c>
      <c r="H48" s="16">
        <f t="shared" si="1"/>
        <v>-3300</v>
      </c>
    </row>
    <row r="49" spans="1:8" ht="15">
      <c r="A49" s="28" t="s">
        <v>135</v>
      </c>
      <c r="B49" s="16">
        <v>5</v>
      </c>
      <c r="C49" s="17">
        <v>44115</v>
      </c>
      <c r="D49" s="17">
        <v>44085</v>
      </c>
      <c r="E49" s="17"/>
      <c r="F49" s="17"/>
      <c r="G49" s="1">
        <f t="shared" si="0"/>
        <v>-30</v>
      </c>
      <c r="H49" s="16">
        <f t="shared" si="1"/>
        <v>-150</v>
      </c>
    </row>
    <row r="50" spans="1:8" ht="15">
      <c r="A50" s="28" t="s">
        <v>136</v>
      </c>
      <c r="B50" s="16">
        <v>170</v>
      </c>
      <c r="C50" s="17">
        <v>44115</v>
      </c>
      <c r="D50" s="17">
        <v>44085</v>
      </c>
      <c r="E50" s="17"/>
      <c r="F50" s="17"/>
      <c r="G50" s="1">
        <f t="shared" si="0"/>
        <v>-30</v>
      </c>
      <c r="H50" s="16">
        <f t="shared" si="1"/>
        <v>-5100</v>
      </c>
    </row>
    <row r="51" spans="1:8" ht="15">
      <c r="A51" s="28" t="s">
        <v>137</v>
      </c>
      <c r="B51" s="16">
        <v>8080</v>
      </c>
      <c r="C51" s="17">
        <v>44115</v>
      </c>
      <c r="D51" s="17">
        <v>44085</v>
      </c>
      <c r="E51" s="17"/>
      <c r="F51" s="17"/>
      <c r="G51" s="1">
        <f t="shared" si="0"/>
        <v>-30</v>
      </c>
      <c r="H51" s="16">
        <f t="shared" si="1"/>
        <v>-242400</v>
      </c>
    </row>
    <row r="52" spans="1:8" ht="15">
      <c r="A52" s="28" t="s">
        <v>138</v>
      </c>
      <c r="B52" s="16">
        <v>170</v>
      </c>
      <c r="C52" s="17">
        <v>44112</v>
      </c>
      <c r="D52" s="17">
        <v>44085</v>
      </c>
      <c r="E52" s="17"/>
      <c r="F52" s="17"/>
      <c r="G52" s="1">
        <f t="shared" si="0"/>
        <v>-27</v>
      </c>
      <c r="H52" s="16">
        <f t="shared" si="1"/>
        <v>-4590</v>
      </c>
    </row>
    <row r="53" spans="1:8" ht="15">
      <c r="A53" s="28" t="s">
        <v>139</v>
      </c>
      <c r="B53" s="16">
        <v>144</v>
      </c>
      <c r="C53" s="17">
        <v>44115</v>
      </c>
      <c r="D53" s="17">
        <v>44085</v>
      </c>
      <c r="E53" s="17"/>
      <c r="F53" s="17"/>
      <c r="G53" s="1">
        <f t="shared" si="0"/>
        <v>-30</v>
      </c>
      <c r="H53" s="16">
        <f t="shared" si="1"/>
        <v>-4320</v>
      </c>
    </row>
    <row r="54" spans="1:8" ht="15">
      <c r="A54" s="28" t="s">
        <v>140</v>
      </c>
      <c r="B54" s="16">
        <v>680</v>
      </c>
      <c r="C54" s="17">
        <v>44115</v>
      </c>
      <c r="D54" s="17">
        <v>44085</v>
      </c>
      <c r="E54" s="17"/>
      <c r="F54" s="17"/>
      <c r="G54" s="1">
        <f t="shared" si="0"/>
        <v>-30</v>
      </c>
      <c r="H54" s="16">
        <f t="shared" si="1"/>
        <v>-20400</v>
      </c>
    </row>
    <row r="55" spans="1:8" ht="15">
      <c r="A55" s="28" t="s">
        <v>141</v>
      </c>
      <c r="B55" s="16">
        <v>227.7</v>
      </c>
      <c r="C55" s="17">
        <v>44118</v>
      </c>
      <c r="D55" s="17">
        <v>44088</v>
      </c>
      <c r="E55" s="17"/>
      <c r="F55" s="17"/>
      <c r="G55" s="1">
        <f t="shared" si="0"/>
        <v>-30</v>
      </c>
      <c r="H55" s="16">
        <f t="shared" si="1"/>
        <v>-6831</v>
      </c>
    </row>
    <row r="56" spans="1:8" ht="15">
      <c r="A56" s="28" t="s">
        <v>142</v>
      </c>
      <c r="B56" s="16">
        <v>168</v>
      </c>
      <c r="C56" s="17">
        <v>44121</v>
      </c>
      <c r="D56" s="17">
        <v>44092</v>
      </c>
      <c r="E56" s="17"/>
      <c r="F56" s="17"/>
      <c r="G56" s="1">
        <f t="shared" si="0"/>
        <v>-29</v>
      </c>
      <c r="H56" s="16">
        <f t="shared" si="1"/>
        <v>-4872</v>
      </c>
    </row>
    <row r="57" spans="1:8" ht="15">
      <c r="A57" s="28" t="s">
        <v>143</v>
      </c>
      <c r="B57" s="16">
        <v>118</v>
      </c>
      <c r="C57" s="17">
        <v>44121</v>
      </c>
      <c r="D57" s="17">
        <v>44092</v>
      </c>
      <c r="E57" s="17"/>
      <c r="F57" s="17"/>
      <c r="G57" s="1">
        <f t="shared" si="0"/>
        <v>-29</v>
      </c>
      <c r="H57" s="16">
        <f t="shared" si="1"/>
        <v>-3422</v>
      </c>
    </row>
    <row r="58" spans="1:8" ht="15">
      <c r="A58" s="28" t="s">
        <v>144</v>
      </c>
      <c r="B58" s="16">
        <v>154.12</v>
      </c>
      <c r="C58" s="17">
        <v>44121</v>
      </c>
      <c r="D58" s="17">
        <v>44092</v>
      </c>
      <c r="E58" s="17"/>
      <c r="F58" s="17"/>
      <c r="G58" s="1">
        <f t="shared" si="0"/>
        <v>-29</v>
      </c>
      <c r="H58" s="16">
        <f t="shared" si="1"/>
        <v>-4469.4800000000005</v>
      </c>
    </row>
    <row r="59" spans="1:8" ht="15">
      <c r="A59" s="28" t="s">
        <v>145</v>
      </c>
      <c r="B59" s="16">
        <v>570</v>
      </c>
      <c r="C59" s="17">
        <v>44122</v>
      </c>
      <c r="D59" s="17">
        <v>44092</v>
      </c>
      <c r="E59" s="17"/>
      <c r="F59" s="17"/>
      <c r="G59" s="1">
        <f t="shared" si="0"/>
        <v>-30</v>
      </c>
      <c r="H59" s="16">
        <f t="shared" si="1"/>
        <v>-17100</v>
      </c>
    </row>
    <row r="60" spans="1:8" ht="15">
      <c r="A60" s="28" t="s">
        <v>146</v>
      </c>
      <c r="B60" s="16">
        <v>2686</v>
      </c>
      <c r="C60" s="17">
        <v>44132</v>
      </c>
      <c r="D60" s="17">
        <v>44102</v>
      </c>
      <c r="E60" s="17"/>
      <c r="F60" s="17"/>
      <c r="G60" s="1">
        <f t="shared" si="0"/>
        <v>-30</v>
      </c>
      <c r="H60" s="16">
        <f t="shared" si="1"/>
        <v>-80580</v>
      </c>
    </row>
    <row r="61" spans="1:8" ht="15">
      <c r="A61" s="28" t="s">
        <v>147</v>
      </c>
      <c r="B61" s="16">
        <v>654</v>
      </c>
      <c r="C61" s="17">
        <v>44132</v>
      </c>
      <c r="D61" s="17">
        <v>44102</v>
      </c>
      <c r="E61" s="17"/>
      <c r="F61" s="17"/>
      <c r="G61" s="1">
        <f t="shared" si="0"/>
        <v>-30</v>
      </c>
      <c r="H61" s="16">
        <f t="shared" si="1"/>
        <v>-19620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62506.68</v>
      </c>
      <c r="C1">
        <f>COUNTA(A4:A203)</f>
        <v>49</v>
      </c>
      <c r="G1" s="20">
        <f>IF(B1&lt;&gt;0,H1/B1,0)</f>
        <v>-24.45008661474262</v>
      </c>
      <c r="H1" s="19">
        <f>SUM(H4:H195)</f>
        <v>-1528293.7400000002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148</v>
      </c>
      <c r="B4" s="16">
        <v>3735</v>
      </c>
      <c r="C4" s="17">
        <v>44150</v>
      </c>
      <c r="D4" s="17">
        <v>44120</v>
      </c>
      <c r="E4" s="17"/>
      <c r="F4" s="17"/>
      <c r="G4" s="1">
        <f>D4-C4-(F4-E4)</f>
        <v>-30</v>
      </c>
      <c r="H4" s="16">
        <f>B4*G4</f>
        <v>-112050</v>
      </c>
    </row>
    <row r="5" spans="1:8" ht="15">
      <c r="A5" s="28" t="s">
        <v>149</v>
      </c>
      <c r="B5" s="16">
        <v>22680</v>
      </c>
      <c r="C5" s="17">
        <v>44147</v>
      </c>
      <c r="D5" s="17">
        <v>44120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-612360</v>
      </c>
    </row>
    <row r="6" spans="1:8" ht="15">
      <c r="A6" s="28" t="s">
        <v>150</v>
      </c>
      <c r="B6" s="16">
        <v>1687.98</v>
      </c>
      <c r="C6" s="17">
        <v>44156</v>
      </c>
      <c r="D6" s="17">
        <v>44127</v>
      </c>
      <c r="E6" s="17"/>
      <c r="F6" s="17"/>
      <c r="G6" s="1">
        <f t="shared" si="0"/>
        <v>-29</v>
      </c>
      <c r="H6" s="16">
        <f t="shared" si="1"/>
        <v>-48951.42</v>
      </c>
    </row>
    <row r="7" spans="1:8" ht="15">
      <c r="A7" s="28" t="s">
        <v>151</v>
      </c>
      <c r="B7" s="16">
        <v>2877.27</v>
      </c>
      <c r="C7" s="17">
        <v>44136</v>
      </c>
      <c r="D7" s="17">
        <v>44127</v>
      </c>
      <c r="E7" s="17"/>
      <c r="F7" s="17"/>
      <c r="G7" s="1">
        <f t="shared" si="0"/>
        <v>-9</v>
      </c>
      <c r="H7" s="16">
        <f t="shared" si="1"/>
        <v>-25895.43</v>
      </c>
    </row>
    <row r="8" spans="1:8" ht="15">
      <c r="A8" s="28" t="s">
        <v>152</v>
      </c>
      <c r="B8" s="16">
        <v>388</v>
      </c>
      <c r="C8" s="17">
        <v>44146</v>
      </c>
      <c r="D8" s="17">
        <v>44127</v>
      </c>
      <c r="E8" s="17"/>
      <c r="F8" s="17"/>
      <c r="G8" s="1">
        <f t="shared" si="0"/>
        <v>-19</v>
      </c>
      <c r="H8" s="16">
        <f t="shared" si="1"/>
        <v>-7372</v>
      </c>
    </row>
    <row r="9" spans="1:8" ht="15">
      <c r="A9" s="28" t="s">
        <v>153</v>
      </c>
      <c r="B9" s="16">
        <v>1905.18</v>
      </c>
      <c r="C9" s="17">
        <v>44149</v>
      </c>
      <c r="D9" s="17">
        <v>44127</v>
      </c>
      <c r="E9" s="17"/>
      <c r="F9" s="17"/>
      <c r="G9" s="1">
        <f t="shared" si="0"/>
        <v>-22</v>
      </c>
      <c r="H9" s="16">
        <f t="shared" si="1"/>
        <v>-41913.96</v>
      </c>
    </row>
    <row r="10" spans="1:8" ht="15">
      <c r="A10" s="28" t="s">
        <v>154</v>
      </c>
      <c r="B10" s="16">
        <v>270</v>
      </c>
      <c r="C10" s="17">
        <v>44134</v>
      </c>
      <c r="D10" s="17">
        <v>44127</v>
      </c>
      <c r="E10" s="17"/>
      <c r="F10" s="17"/>
      <c r="G10" s="1">
        <f t="shared" si="0"/>
        <v>-7</v>
      </c>
      <c r="H10" s="16">
        <f t="shared" si="1"/>
        <v>-1890</v>
      </c>
    </row>
    <row r="11" spans="1:8" ht="15">
      <c r="A11" s="28" t="s">
        <v>155</v>
      </c>
      <c r="B11" s="16">
        <v>290</v>
      </c>
      <c r="C11" s="17">
        <v>44135</v>
      </c>
      <c r="D11" s="17">
        <v>44127</v>
      </c>
      <c r="E11" s="17"/>
      <c r="F11" s="17"/>
      <c r="G11" s="1">
        <f t="shared" si="0"/>
        <v>-8</v>
      </c>
      <c r="H11" s="16">
        <f t="shared" si="1"/>
        <v>-2320</v>
      </c>
    </row>
    <row r="12" spans="1:8" ht="15">
      <c r="A12" s="28" t="s">
        <v>156</v>
      </c>
      <c r="B12" s="16">
        <v>3500</v>
      </c>
      <c r="C12" s="17">
        <v>44136</v>
      </c>
      <c r="D12" s="17">
        <v>44127</v>
      </c>
      <c r="E12" s="17"/>
      <c r="F12" s="17"/>
      <c r="G12" s="1">
        <f t="shared" si="0"/>
        <v>-9</v>
      </c>
      <c r="H12" s="16">
        <f t="shared" si="1"/>
        <v>-31500</v>
      </c>
    </row>
    <row r="13" spans="1:8" ht="15">
      <c r="A13" s="28" t="s">
        <v>157</v>
      </c>
      <c r="B13" s="16">
        <v>252</v>
      </c>
      <c r="C13" s="17">
        <v>44136</v>
      </c>
      <c r="D13" s="17">
        <v>44127</v>
      </c>
      <c r="E13" s="17"/>
      <c r="F13" s="17"/>
      <c r="G13" s="1">
        <f t="shared" si="0"/>
        <v>-9</v>
      </c>
      <c r="H13" s="16">
        <f t="shared" si="1"/>
        <v>-2268</v>
      </c>
    </row>
    <row r="14" spans="1:8" ht="15">
      <c r="A14" s="28" t="s">
        <v>158</v>
      </c>
      <c r="B14" s="16">
        <v>680</v>
      </c>
      <c r="C14" s="17">
        <v>44146</v>
      </c>
      <c r="D14" s="17">
        <v>44127</v>
      </c>
      <c r="E14" s="17"/>
      <c r="F14" s="17"/>
      <c r="G14" s="1">
        <f t="shared" si="0"/>
        <v>-19</v>
      </c>
      <c r="H14" s="16">
        <f t="shared" si="1"/>
        <v>-12920</v>
      </c>
    </row>
    <row r="15" spans="1:8" ht="15">
      <c r="A15" s="28" t="s">
        <v>159</v>
      </c>
      <c r="B15" s="16">
        <v>69.17</v>
      </c>
      <c r="C15" s="17">
        <v>44146</v>
      </c>
      <c r="D15" s="17">
        <v>44127</v>
      </c>
      <c r="E15" s="17"/>
      <c r="F15" s="17"/>
      <c r="G15" s="1">
        <f t="shared" si="0"/>
        <v>-19</v>
      </c>
      <c r="H15" s="16">
        <f t="shared" si="1"/>
        <v>-1314.23</v>
      </c>
    </row>
    <row r="16" spans="1:8" ht="15">
      <c r="A16" s="28" t="s">
        <v>160</v>
      </c>
      <c r="B16" s="16">
        <v>53.48</v>
      </c>
      <c r="C16" s="17">
        <v>44146</v>
      </c>
      <c r="D16" s="17">
        <v>44127</v>
      </c>
      <c r="E16" s="17"/>
      <c r="F16" s="17"/>
      <c r="G16" s="1">
        <f t="shared" si="0"/>
        <v>-19</v>
      </c>
      <c r="H16" s="16">
        <f t="shared" si="1"/>
        <v>-1016.1199999999999</v>
      </c>
    </row>
    <row r="17" spans="1:8" ht="15">
      <c r="A17" s="28" t="s">
        <v>161</v>
      </c>
      <c r="B17" s="16">
        <v>66.53</v>
      </c>
      <c r="C17" s="17">
        <v>44149</v>
      </c>
      <c r="D17" s="17">
        <v>44127</v>
      </c>
      <c r="E17" s="17"/>
      <c r="F17" s="17"/>
      <c r="G17" s="1">
        <f t="shared" si="0"/>
        <v>-22</v>
      </c>
      <c r="H17" s="16">
        <f t="shared" si="1"/>
        <v>-1463.66</v>
      </c>
    </row>
    <row r="18" spans="1:8" ht="15">
      <c r="A18" s="28" t="s">
        <v>162</v>
      </c>
      <c r="B18" s="16">
        <v>110</v>
      </c>
      <c r="C18" s="17">
        <v>44153</v>
      </c>
      <c r="D18" s="17">
        <v>44127</v>
      </c>
      <c r="E18" s="17"/>
      <c r="F18" s="17"/>
      <c r="G18" s="1">
        <f t="shared" si="0"/>
        <v>-26</v>
      </c>
      <c r="H18" s="16">
        <f t="shared" si="1"/>
        <v>-2860</v>
      </c>
    </row>
    <row r="19" spans="1:8" ht="15">
      <c r="A19" s="28" t="s">
        <v>163</v>
      </c>
      <c r="B19" s="16">
        <v>270.74</v>
      </c>
      <c r="C19" s="17">
        <v>44154</v>
      </c>
      <c r="D19" s="17">
        <v>44127</v>
      </c>
      <c r="E19" s="17"/>
      <c r="F19" s="17"/>
      <c r="G19" s="1">
        <f t="shared" si="0"/>
        <v>-27</v>
      </c>
      <c r="H19" s="16">
        <f t="shared" si="1"/>
        <v>-7309.9800000000005</v>
      </c>
    </row>
    <row r="20" spans="1:8" ht="15">
      <c r="A20" s="28" t="s">
        <v>164</v>
      </c>
      <c r="B20" s="16">
        <v>3240</v>
      </c>
      <c r="C20" s="17">
        <v>44163</v>
      </c>
      <c r="D20" s="17">
        <v>44133</v>
      </c>
      <c r="E20" s="17"/>
      <c r="F20" s="17"/>
      <c r="G20" s="1">
        <f t="shared" si="0"/>
        <v>-30</v>
      </c>
      <c r="H20" s="16">
        <f t="shared" si="1"/>
        <v>-97200</v>
      </c>
    </row>
    <row r="21" spans="1:8" ht="15">
      <c r="A21" s="28" t="s">
        <v>165</v>
      </c>
      <c r="B21" s="16">
        <v>170</v>
      </c>
      <c r="C21" s="17">
        <v>44167</v>
      </c>
      <c r="D21" s="17">
        <v>44137</v>
      </c>
      <c r="E21" s="17"/>
      <c r="F21" s="17"/>
      <c r="G21" s="1">
        <f t="shared" si="0"/>
        <v>-30</v>
      </c>
      <c r="H21" s="16">
        <f t="shared" si="1"/>
        <v>-5100</v>
      </c>
    </row>
    <row r="22" spans="1:8" ht="15">
      <c r="A22" s="28" t="s">
        <v>166</v>
      </c>
      <c r="B22" s="16">
        <v>324</v>
      </c>
      <c r="C22" s="17">
        <v>44167</v>
      </c>
      <c r="D22" s="17">
        <v>44137</v>
      </c>
      <c r="E22" s="17"/>
      <c r="F22" s="17"/>
      <c r="G22" s="1">
        <f t="shared" si="0"/>
        <v>-30</v>
      </c>
      <c r="H22" s="16">
        <f t="shared" si="1"/>
        <v>-9720</v>
      </c>
    </row>
    <row r="23" spans="1:8" ht="15">
      <c r="A23" s="28" t="s">
        <v>167</v>
      </c>
      <c r="B23" s="16">
        <v>180</v>
      </c>
      <c r="C23" s="17">
        <v>44169</v>
      </c>
      <c r="D23" s="17">
        <v>44139</v>
      </c>
      <c r="E23" s="17"/>
      <c r="F23" s="17"/>
      <c r="G23" s="1">
        <f t="shared" si="0"/>
        <v>-30</v>
      </c>
      <c r="H23" s="16">
        <f t="shared" si="1"/>
        <v>-5400</v>
      </c>
    </row>
    <row r="24" spans="1:8" ht="15">
      <c r="A24" s="28" t="s">
        <v>168</v>
      </c>
      <c r="B24" s="16">
        <v>500</v>
      </c>
      <c r="C24" s="17">
        <v>44170</v>
      </c>
      <c r="D24" s="17">
        <v>44140</v>
      </c>
      <c r="E24" s="17"/>
      <c r="F24" s="17"/>
      <c r="G24" s="1">
        <f t="shared" si="0"/>
        <v>-30</v>
      </c>
      <c r="H24" s="16">
        <f t="shared" si="1"/>
        <v>-15000</v>
      </c>
    </row>
    <row r="25" spans="1:8" ht="15">
      <c r="A25" s="28" t="s">
        <v>169</v>
      </c>
      <c r="B25" s="16">
        <v>100</v>
      </c>
      <c r="C25" s="17">
        <v>44174</v>
      </c>
      <c r="D25" s="17">
        <v>44144</v>
      </c>
      <c r="E25" s="17"/>
      <c r="F25" s="17"/>
      <c r="G25" s="1">
        <f t="shared" si="0"/>
        <v>-30</v>
      </c>
      <c r="H25" s="16">
        <f t="shared" si="1"/>
        <v>-3000</v>
      </c>
    </row>
    <row r="26" spans="1:8" ht="15">
      <c r="A26" s="28" t="s">
        <v>170</v>
      </c>
      <c r="B26" s="16">
        <v>69.17</v>
      </c>
      <c r="C26" s="17">
        <v>44174</v>
      </c>
      <c r="D26" s="17">
        <v>44144</v>
      </c>
      <c r="E26" s="17"/>
      <c r="F26" s="17"/>
      <c r="G26" s="1">
        <f t="shared" si="0"/>
        <v>-30</v>
      </c>
      <c r="H26" s="16">
        <f t="shared" si="1"/>
        <v>-2075.1</v>
      </c>
    </row>
    <row r="27" spans="1:8" ht="15">
      <c r="A27" s="28" t="s">
        <v>171</v>
      </c>
      <c r="B27" s="16">
        <v>931.54</v>
      </c>
      <c r="C27" s="17">
        <v>44175</v>
      </c>
      <c r="D27" s="17">
        <v>44148</v>
      </c>
      <c r="E27" s="17"/>
      <c r="F27" s="17"/>
      <c r="G27" s="1">
        <f t="shared" si="0"/>
        <v>-27</v>
      </c>
      <c r="H27" s="16">
        <f t="shared" si="1"/>
        <v>-25151.579999999998</v>
      </c>
    </row>
    <row r="28" spans="1:8" ht="15">
      <c r="A28" s="28" t="s">
        <v>172</v>
      </c>
      <c r="B28" s="16">
        <v>227.7</v>
      </c>
      <c r="C28" s="17">
        <v>44038</v>
      </c>
      <c r="D28" s="17">
        <v>44148</v>
      </c>
      <c r="E28" s="17"/>
      <c r="F28" s="17"/>
      <c r="G28" s="1">
        <f t="shared" si="0"/>
        <v>110</v>
      </c>
      <c r="H28" s="16">
        <f t="shared" si="1"/>
        <v>25047</v>
      </c>
    </row>
    <row r="29" spans="1:8" ht="15">
      <c r="A29" s="28" t="s">
        <v>173</v>
      </c>
      <c r="B29" s="16">
        <v>2000</v>
      </c>
      <c r="C29" s="17">
        <v>44170</v>
      </c>
      <c r="D29" s="17">
        <v>44148</v>
      </c>
      <c r="E29" s="17"/>
      <c r="F29" s="17"/>
      <c r="G29" s="1">
        <f t="shared" si="0"/>
        <v>-22</v>
      </c>
      <c r="H29" s="16">
        <f t="shared" si="1"/>
        <v>-44000</v>
      </c>
    </row>
    <row r="30" spans="1:8" ht="15">
      <c r="A30" s="28" t="s">
        <v>174</v>
      </c>
      <c r="B30" s="16">
        <v>153.8</v>
      </c>
      <c r="C30" s="17">
        <v>44182</v>
      </c>
      <c r="D30" s="17">
        <v>44152</v>
      </c>
      <c r="E30" s="17"/>
      <c r="F30" s="17"/>
      <c r="G30" s="1">
        <f t="shared" si="0"/>
        <v>-30</v>
      </c>
      <c r="H30" s="16">
        <f t="shared" si="1"/>
        <v>-4614</v>
      </c>
    </row>
    <row r="31" spans="1:8" ht="15">
      <c r="A31" s="28" t="s">
        <v>175</v>
      </c>
      <c r="B31" s="16">
        <v>168</v>
      </c>
      <c r="C31" s="17">
        <v>44182</v>
      </c>
      <c r="D31" s="17">
        <v>44152</v>
      </c>
      <c r="E31" s="17"/>
      <c r="F31" s="17"/>
      <c r="G31" s="1">
        <f t="shared" si="0"/>
        <v>-30</v>
      </c>
      <c r="H31" s="16">
        <f t="shared" si="1"/>
        <v>-5040</v>
      </c>
    </row>
    <row r="32" spans="1:8" ht="15">
      <c r="A32" s="28" t="s">
        <v>176</v>
      </c>
      <c r="B32" s="16">
        <v>118</v>
      </c>
      <c r="C32" s="17">
        <v>44182</v>
      </c>
      <c r="D32" s="17">
        <v>44152</v>
      </c>
      <c r="E32" s="17"/>
      <c r="F32" s="17"/>
      <c r="G32" s="1">
        <f t="shared" si="0"/>
        <v>-30</v>
      </c>
      <c r="H32" s="16">
        <f t="shared" si="1"/>
        <v>-3540</v>
      </c>
    </row>
    <row r="33" spans="1:8" ht="15">
      <c r="A33" s="28" t="s">
        <v>177</v>
      </c>
      <c r="B33" s="16">
        <v>185</v>
      </c>
      <c r="C33" s="17">
        <v>44185</v>
      </c>
      <c r="D33" s="17">
        <v>44158</v>
      </c>
      <c r="E33" s="17"/>
      <c r="F33" s="17"/>
      <c r="G33" s="1">
        <f t="shared" si="0"/>
        <v>-27</v>
      </c>
      <c r="H33" s="16">
        <f t="shared" si="1"/>
        <v>-4995</v>
      </c>
    </row>
    <row r="34" spans="1:8" ht="15">
      <c r="A34" s="28" t="s">
        <v>178</v>
      </c>
      <c r="B34" s="16">
        <v>680</v>
      </c>
      <c r="C34" s="17">
        <v>44188</v>
      </c>
      <c r="D34" s="17">
        <v>44158</v>
      </c>
      <c r="E34" s="17"/>
      <c r="F34" s="17"/>
      <c r="G34" s="1">
        <f t="shared" si="0"/>
        <v>-30</v>
      </c>
      <c r="H34" s="16">
        <f t="shared" si="1"/>
        <v>-20400</v>
      </c>
    </row>
    <row r="35" spans="1:8" ht="15">
      <c r="A35" s="28" t="s">
        <v>179</v>
      </c>
      <c r="B35" s="16">
        <v>1035</v>
      </c>
      <c r="C35" s="17">
        <v>44197</v>
      </c>
      <c r="D35" s="17">
        <v>44176</v>
      </c>
      <c r="E35" s="17"/>
      <c r="F35" s="17"/>
      <c r="G35" s="1">
        <f t="shared" si="0"/>
        <v>-21</v>
      </c>
      <c r="H35" s="16">
        <f t="shared" si="1"/>
        <v>-21735</v>
      </c>
    </row>
    <row r="36" spans="1:8" ht="15">
      <c r="A36" s="28" t="s">
        <v>180</v>
      </c>
      <c r="B36" s="16">
        <v>570</v>
      </c>
      <c r="C36" s="17">
        <v>44204</v>
      </c>
      <c r="D36" s="17">
        <v>44176</v>
      </c>
      <c r="E36" s="17"/>
      <c r="F36" s="17"/>
      <c r="G36" s="1">
        <f t="shared" si="0"/>
        <v>-28</v>
      </c>
      <c r="H36" s="16">
        <f t="shared" si="1"/>
        <v>-15960</v>
      </c>
    </row>
    <row r="37" spans="1:8" ht="15">
      <c r="A37" s="28" t="s">
        <v>181</v>
      </c>
      <c r="B37" s="16">
        <v>69.17</v>
      </c>
      <c r="C37" s="17">
        <v>44204</v>
      </c>
      <c r="D37" s="17">
        <v>44176</v>
      </c>
      <c r="E37" s="17"/>
      <c r="F37" s="17"/>
      <c r="G37" s="1">
        <f t="shared" si="0"/>
        <v>-28</v>
      </c>
      <c r="H37" s="16">
        <f t="shared" si="1"/>
        <v>-1936.76</v>
      </c>
    </row>
    <row r="38" spans="1:8" ht="15">
      <c r="A38" s="28" t="s">
        <v>182</v>
      </c>
      <c r="B38" s="16">
        <v>100</v>
      </c>
      <c r="C38" s="17">
        <v>44204</v>
      </c>
      <c r="D38" s="17">
        <v>44176</v>
      </c>
      <c r="E38" s="17"/>
      <c r="F38" s="17"/>
      <c r="G38" s="1">
        <f t="shared" si="0"/>
        <v>-28</v>
      </c>
      <c r="H38" s="16">
        <f t="shared" si="1"/>
        <v>-2800</v>
      </c>
    </row>
    <row r="39" spans="1:8" ht="15">
      <c r="A39" s="28" t="s">
        <v>183</v>
      </c>
      <c r="B39" s="16">
        <v>306</v>
      </c>
      <c r="C39" s="17">
        <v>44197</v>
      </c>
      <c r="D39" s="17">
        <v>44176</v>
      </c>
      <c r="E39" s="17"/>
      <c r="F39" s="17"/>
      <c r="G39" s="1">
        <f t="shared" si="0"/>
        <v>-21</v>
      </c>
      <c r="H39" s="16">
        <f t="shared" si="1"/>
        <v>-6426</v>
      </c>
    </row>
    <row r="40" spans="1:8" ht="15">
      <c r="A40" s="28" t="s">
        <v>184</v>
      </c>
      <c r="B40" s="16">
        <v>84</v>
      </c>
      <c r="C40" s="17">
        <v>44192</v>
      </c>
      <c r="D40" s="17">
        <v>44176</v>
      </c>
      <c r="E40" s="17"/>
      <c r="F40" s="17"/>
      <c r="G40" s="1">
        <f t="shared" si="0"/>
        <v>-16</v>
      </c>
      <c r="H40" s="16">
        <f t="shared" si="1"/>
        <v>-1344</v>
      </c>
    </row>
    <row r="41" spans="1:8" ht="15">
      <c r="A41" s="28" t="s">
        <v>185</v>
      </c>
      <c r="B41" s="16">
        <v>680</v>
      </c>
      <c r="C41" s="17">
        <v>44204</v>
      </c>
      <c r="D41" s="17">
        <v>44176</v>
      </c>
      <c r="E41" s="17"/>
      <c r="F41" s="17"/>
      <c r="G41" s="1">
        <f t="shared" si="0"/>
        <v>-28</v>
      </c>
      <c r="H41" s="16">
        <f t="shared" si="1"/>
        <v>-19040</v>
      </c>
    </row>
    <row r="42" spans="1:8" ht="15">
      <c r="A42" s="28" t="s">
        <v>186</v>
      </c>
      <c r="B42" s="16">
        <v>270</v>
      </c>
      <c r="C42" s="17">
        <v>44204</v>
      </c>
      <c r="D42" s="17">
        <v>44176</v>
      </c>
      <c r="E42" s="17"/>
      <c r="F42" s="17"/>
      <c r="G42" s="1">
        <f t="shared" si="0"/>
        <v>-28</v>
      </c>
      <c r="H42" s="16">
        <f t="shared" si="1"/>
        <v>-7560</v>
      </c>
    </row>
    <row r="43" spans="1:8" ht="15">
      <c r="A43" s="28" t="s">
        <v>187</v>
      </c>
      <c r="B43" s="16">
        <v>178</v>
      </c>
      <c r="C43" s="17">
        <v>44209</v>
      </c>
      <c r="D43" s="17">
        <v>44179</v>
      </c>
      <c r="E43" s="17"/>
      <c r="F43" s="17"/>
      <c r="G43" s="1">
        <f t="shared" si="0"/>
        <v>-30</v>
      </c>
      <c r="H43" s="16">
        <f t="shared" si="1"/>
        <v>-5340</v>
      </c>
    </row>
    <row r="44" spans="1:8" ht="15">
      <c r="A44" s="28" t="s">
        <v>188</v>
      </c>
      <c r="B44" s="16">
        <v>475.8</v>
      </c>
      <c r="C44" s="17">
        <v>44210</v>
      </c>
      <c r="D44" s="17">
        <v>44180</v>
      </c>
      <c r="E44" s="17"/>
      <c r="F44" s="17"/>
      <c r="G44" s="1">
        <f t="shared" si="0"/>
        <v>-30</v>
      </c>
      <c r="H44" s="16">
        <f t="shared" si="1"/>
        <v>-14274</v>
      </c>
    </row>
    <row r="45" spans="1:8" ht="15">
      <c r="A45" s="28" t="s">
        <v>189</v>
      </c>
      <c r="B45" s="16">
        <v>110.98</v>
      </c>
      <c r="C45" s="17">
        <v>44210</v>
      </c>
      <c r="D45" s="17">
        <v>44180</v>
      </c>
      <c r="E45" s="17"/>
      <c r="F45" s="17"/>
      <c r="G45" s="1">
        <f t="shared" si="0"/>
        <v>-30</v>
      </c>
      <c r="H45" s="16">
        <f t="shared" si="1"/>
        <v>-3329.4</v>
      </c>
    </row>
    <row r="46" spans="1:8" ht="15">
      <c r="A46" s="28" t="s">
        <v>190</v>
      </c>
      <c r="B46" s="16">
        <v>500</v>
      </c>
      <c r="C46" s="17">
        <v>44212</v>
      </c>
      <c r="D46" s="17">
        <v>44187</v>
      </c>
      <c r="E46" s="17"/>
      <c r="F46" s="17"/>
      <c r="G46" s="1">
        <f t="shared" si="0"/>
        <v>-25</v>
      </c>
      <c r="H46" s="16">
        <f t="shared" si="1"/>
        <v>-12500</v>
      </c>
    </row>
    <row r="47" spans="1:8" ht="15">
      <c r="A47" s="28" t="s">
        <v>191</v>
      </c>
      <c r="B47" s="16">
        <v>4980</v>
      </c>
      <c r="C47" s="17">
        <v>44212</v>
      </c>
      <c r="D47" s="17">
        <v>44187</v>
      </c>
      <c r="E47" s="17"/>
      <c r="F47" s="17"/>
      <c r="G47" s="1">
        <f t="shared" si="0"/>
        <v>-25</v>
      </c>
      <c r="H47" s="16">
        <f t="shared" si="1"/>
        <v>-124500</v>
      </c>
    </row>
    <row r="48" spans="1:8" ht="15">
      <c r="A48" s="28" t="s">
        <v>192</v>
      </c>
      <c r="B48" s="16">
        <v>282</v>
      </c>
      <c r="C48" s="17">
        <v>44218</v>
      </c>
      <c r="D48" s="17">
        <v>44188</v>
      </c>
      <c r="E48" s="17"/>
      <c r="F48" s="17"/>
      <c r="G48" s="1">
        <f t="shared" si="0"/>
        <v>-30</v>
      </c>
      <c r="H48" s="16">
        <f t="shared" si="1"/>
        <v>-8460</v>
      </c>
    </row>
    <row r="49" spans="1:8" ht="15">
      <c r="A49" s="28" t="s">
        <v>193</v>
      </c>
      <c r="B49" s="16">
        <v>497.5</v>
      </c>
      <c r="C49" s="17">
        <v>44218</v>
      </c>
      <c r="D49" s="17">
        <v>44188</v>
      </c>
      <c r="E49" s="17"/>
      <c r="F49" s="17"/>
      <c r="G49" s="1">
        <f t="shared" si="0"/>
        <v>-30</v>
      </c>
      <c r="H49" s="16">
        <f t="shared" si="1"/>
        <v>-14925</v>
      </c>
    </row>
    <row r="50" spans="1:8" ht="15">
      <c r="A50" s="28" t="s">
        <v>194</v>
      </c>
      <c r="B50" s="16">
        <v>4145.17</v>
      </c>
      <c r="C50" s="17">
        <v>44218</v>
      </c>
      <c r="D50" s="17">
        <v>44188</v>
      </c>
      <c r="E50" s="17"/>
      <c r="F50" s="17"/>
      <c r="G50" s="1">
        <f t="shared" si="0"/>
        <v>-30</v>
      </c>
      <c r="H50" s="16">
        <f t="shared" si="1"/>
        <v>-124355.1</v>
      </c>
    </row>
    <row r="51" spans="1:8" ht="15">
      <c r="A51" s="28" t="s">
        <v>195</v>
      </c>
      <c r="B51" s="16">
        <v>230.5</v>
      </c>
      <c r="C51" s="17">
        <v>44218</v>
      </c>
      <c r="D51" s="17">
        <v>44188</v>
      </c>
      <c r="E51" s="17"/>
      <c r="F51" s="17"/>
      <c r="G51" s="1">
        <f t="shared" si="0"/>
        <v>-30</v>
      </c>
      <c r="H51" s="16">
        <f t="shared" si="1"/>
        <v>-6915</v>
      </c>
    </row>
    <row r="52" spans="1:8" ht="15">
      <c r="A52" s="28" t="s">
        <v>196</v>
      </c>
      <c r="B52" s="16">
        <v>110</v>
      </c>
      <c r="C52" s="17">
        <v>44218</v>
      </c>
      <c r="D52" s="17">
        <v>44188</v>
      </c>
      <c r="E52" s="17"/>
      <c r="F52" s="17"/>
      <c r="G52" s="1">
        <f t="shared" si="0"/>
        <v>-30</v>
      </c>
      <c r="H52" s="16">
        <f t="shared" si="1"/>
        <v>-3300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2021-01-13T10:40:01Z</dcterms:modified>
  <cp:category/>
  <cp:version/>
  <cp:contentType/>
  <cp:contentStatus/>
</cp:coreProperties>
</file>